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2">Источники!$F$37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2">Источники!$A$27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 l="1"/>
  <c r="E202" i="2"/>
  <c r="D12" i="3" l="1"/>
  <c r="D18" i="3"/>
  <c r="F19" i="3"/>
  <c r="F18" i="3" s="1"/>
  <c r="E22" i="3"/>
  <c r="E21" i="3" s="1"/>
  <c r="E20" i="3" s="1"/>
  <c r="E26" i="3"/>
  <c r="E25" i="3" s="1"/>
  <c r="E24" i="3" s="1"/>
  <c r="E18" i="3"/>
  <c r="E40" i="2"/>
  <c r="E39" i="2" s="1"/>
  <c r="E38" i="2" s="1"/>
  <c r="E37" i="2" s="1"/>
  <c r="E41" i="2"/>
  <c r="E47" i="2"/>
  <c r="E46" i="2" s="1"/>
  <c r="E45" i="2" s="1"/>
  <c r="E44" i="2" s="1"/>
  <c r="E43" i="2" s="1"/>
  <c r="E22" i="2"/>
  <c r="E28" i="2"/>
  <c r="E27" i="2" s="1"/>
  <c r="E26" i="2" s="1"/>
  <c r="E34" i="2"/>
  <c r="E33" i="2" s="1"/>
  <c r="E32" i="2" s="1"/>
  <c r="E31" i="2" s="1"/>
  <c r="E35" i="2"/>
  <c r="E76" i="2"/>
  <c r="E75" i="2" s="1"/>
  <c r="E74" i="2" s="1"/>
  <c r="E73" i="2" s="1"/>
  <c r="E72" i="2" s="1"/>
  <c r="E54" i="2"/>
  <c r="E60" i="2"/>
  <c r="E59" i="2" s="1"/>
  <c r="E58" i="2" s="1"/>
  <c r="E61" i="2"/>
  <c r="E65" i="2"/>
  <c r="E64" i="2" s="1"/>
  <c r="E66" i="2"/>
  <c r="E70" i="2"/>
  <c r="E69" i="2" s="1"/>
  <c r="E68" i="2" s="1"/>
  <c r="E81" i="2"/>
  <c r="E80" i="2" s="1"/>
  <c r="E79" i="2" s="1"/>
  <c r="E78" i="2" s="1"/>
  <c r="E82" i="2"/>
  <c r="E192" i="2"/>
  <c r="E193" i="2"/>
  <c r="E195" i="2"/>
  <c r="E199" i="2"/>
  <c r="E198" i="2" s="1"/>
  <c r="E197" i="2" s="1"/>
  <c r="D185" i="2"/>
  <c r="D184" i="2" s="1"/>
  <c r="D183" i="2" s="1"/>
  <c r="D182" i="2" s="1"/>
  <c r="D181" i="2" s="1"/>
  <c r="D180" i="2" s="1"/>
  <c r="D179" i="2" s="1"/>
  <c r="E185" i="2"/>
  <c r="E184" i="2" s="1"/>
  <c r="E183" i="2" s="1"/>
  <c r="E182" i="2" s="1"/>
  <c r="E181" i="2" s="1"/>
  <c r="E180" i="2" s="1"/>
  <c r="E177" i="2"/>
  <c r="E176" i="2" s="1"/>
  <c r="E175" i="2" s="1"/>
  <c r="D177" i="2"/>
  <c r="D176" i="2" s="1"/>
  <c r="D175" i="2" s="1"/>
  <c r="E173" i="2"/>
  <c r="E172" i="2" s="1"/>
  <c r="E171" i="2" s="1"/>
  <c r="D173" i="2"/>
  <c r="D172" i="2" s="1"/>
  <c r="D171" i="2" s="1"/>
  <c r="E169" i="2"/>
  <c r="E168" i="2" s="1"/>
  <c r="E167" i="2" s="1"/>
  <c r="D169" i="2"/>
  <c r="D168" i="2" s="1"/>
  <c r="D167" i="2" s="1"/>
  <c r="E161" i="2"/>
  <c r="E160" i="2" s="1"/>
  <c r="E159" i="2" s="1"/>
  <c r="E158" i="2" s="1"/>
  <c r="E157" i="2" s="1"/>
  <c r="E156" i="2" s="1"/>
  <c r="E155" i="2" s="1"/>
  <c r="D149" i="2"/>
  <c r="D148" i="2" s="1"/>
  <c r="D147" i="2" s="1"/>
  <c r="F150" i="2"/>
  <c r="E149" i="2"/>
  <c r="E63" i="2" l="1"/>
  <c r="E57" i="2" s="1"/>
  <c r="E191" i="2"/>
  <c r="E190" i="2" s="1"/>
  <c r="E189" i="2" s="1"/>
  <c r="E188" i="2" s="1"/>
  <c r="E187" i="2" s="1"/>
  <c r="F149" i="2"/>
  <c r="E148" i="2"/>
  <c r="D166" i="2"/>
  <c r="F148" i="2" l="1"/>
  <c r="E147" i="2"/>
  <c r="F147" i="2" s="1"/>
  <c r="E153" i="2" l="1"/>
  <c r="E152" i="2" s="1"/>
  <c r="E141" i="2"/>
  <c r="E140" i="2" s="1"/>
  <c r="E139" i="2" s="1"/>
  <c r="D141" i="2"/>
  <c r="D140" i="2" s="1"/>
  <c r="D139" i="2" s="1"/>
  <c r="E137" i="2"/>
  <c r="E136" i="2" s="1"/>
  <c r="E135" i="2" s="1"/>
  <c r="D137" i="2"/>
  <c r="D136" i="2" s="1"/>
  <c r="D135" i="2" s="1"/>
  <c r="F135" i="2" s="1"/>
  <c r="E133" i="2"/>
  <c r="E132" i="2" s="1"/>
  <c r="D132" i="2"/>
  <c r="D131" i="2" s="1"/>
  <c r="D133" i="2"/>
  <c r="E126" i="2"/>
  <c r="E125" i="2" s="1"/>
  <c r="E124" i="2" s="1"/>
  <c r="E123" i="2" s="1"/>
  <c r="E122" i="2" s="1"/>
  <c r="E121" i="2" s="1"/>
  <c r="D126" i="2"/>
  <c r="D125" i="2" s="1"/>
  <c r="D124" i="2" s="1"/>
  <c r="E118" i="2"/>
  <c r="E117" i="2" s="1"/>
  <c r="F117" i="2" s="1"/>
  <c r="E113" i="2"/>
  <c r="E112" i="2" s="1"/>
  <c r="D112" i="2"/>
  <c r="D111" i="2" s="1"/>
  <c r="D110" i="2" s="1"/>
  <c r="D109" i="2" s="1"/>
  <c r="D113" i="2"/>
  <c r="E100" i="2"/>
  <c r="E99" i="2" s="1"/>
  <c r="E98" i="2" s="1"/>
  <c r="E97" i="2" s="1"/>
  <c r="E105" i="2"/>
  <c r="E104" i="2" s="1"/>
  <c r="E103" i="2" s="1"/>
  <c r="D100" i="2"/>
  <c r="D99" i="2" s="1"/>
  <c r="D98" i="2" s="1"/>
  <c r="D97" i="2" s="1"/>
  <c r="D105" i="2"/>
  <c r="D104" i="2" s="1"/>
  <c r="E102" i="2"/>
  <c r="D90" i="2"/>
  <c r="D89" i="2" s="1"/>
  <c r="D88" i="2" s="1"/>
  <c r="D87" i="2" s="1"/>
  <c r="D86" i="2" s="1"/>
  <c r="D85" i="2" s="1"/>
  <c r="D84" i="2" s="1"/>
  <c r="D82" i="2"/>
  <c r="D81" i="2" s="1"/>
  <c r="D80" i="2" s="1"/>
  <c r="D79" i="2" s="1"/>
  <c r="D78" i="2" s="1"/>
  <c r="F78" i="2" s="1"/>
  <c r="D66" i="2"/>
  <c r="D65" i="2" s="1"/>
  <c r="D64" i="2" s="1"/>
  <c r="F42" i="2"/>
  <c r="D41" i="2"/>
  <c r="F41" i="2" s="1"/>
  <c r="D54" i="2"/>
  <c r="D53" i="2" s="1"/>
  <c r="D52" i="2" s="1"/>
  <c r="D51" i="2" s="1"/>
  <c r="D50" i="2" s="1"/>
  <c r="D47" i="2"/>
  <c r="D46" i="2" s="1"/>
  <c r="D45" i="2" s="1"/>
  <c r="D28" i="2"/>
  <c r="D27" i="2" s="1"/>
  <c r="D26" i="2" s="1"/>
  <c r="F26" i="2" s="1"/>
  <c r="D22" i="2"/>
  <c r="D21" i="2" s="1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0" i="2"/>
  <c r="E179" i="2"/>
  <c r="F186" i="2" s="1"/>
  <c r="F178" i="2"/>
  <c r="F177" i="2"/>
  <c r="F176" i="2"/>
  <c r="F175" i="2"/>
  <c r="F174" i="2"/>
  <c r="F173" i="2"/>
  <c r="F172" i="2"/>
  <c r="F171" i="2"/>
  <c r="F170" i="2"/>
  <c r="F169" i="2"/>
  <c r="F168" i="2"/>
  <c r="F167" i="2"/>
  <c r="E163" i="2"/>
  <c r="E165" i="2" s="1"/>
  <c r="D163" i="2"/>
  <c r="F162" i="2"/>
  <c r="F161" i="2"/>
  <c r="F160" i="2"/>
  <c r="F158" i="2"/>
  <c r="F159" i="2"/>
  <c r="F156" i="2"/>
  <c r="F155" i="2"/>
  <c r="F154" i="2"/>
  <c r="F153" i="2"/>
  <c r="F146" i="2"/>
  <c r="F145" i="2"/>
  <c r="F144" i="2"/>
  <c r="F143" i="2"/>
  <c r="F134" i="2"/>
  <c r="F127" i="2"/>
  <c r="F119" i="2"/>
  <c r="F118" i="2"/>
  <c r="F114" i="2"/>
  <c r="F113" i="2"/>
  <c r="F106" i="2"/>
  <c r="F105" i="2"/>
  <c r="F92" i="2"/>
  <c r="F91" i="2"/>
  <c r="E90" i="2"/>
  <c r="E89" i="2" s="1"/>
  <c r="E88" i="2" s="1"/>
  <c r="E87" i="2" s="1"/>
  <c r="E86" i="2" s="1"/>
  <c r="E85" i="2" s="1"/>
  <c r="E84" i="2" s="1"/>
  <c r="F77" i="2"/>
  <c r="F76" i="2"/>
  <c r="F75" i="2"/>
  <c r="F74" i="2"/>
  <c r="F73" i="2"/>
  <c r="F72" i="2"/>
  <c r="F71" i="2"/>
  <c r="F70" i="2"/>
  <c r="F69" i="2"/>
  <c r="F68" i="2"/>
  <c r="F62" i="2"/>
  <c r="F61" i="2"/>
  <c r="F60" i="2"/>
  <c r="F59" i="2"/>
  <c r="F58" i="2"/>
  <c r="F56" i="2"/>
  <c r="F55" i="2"/>
  <c r="E50" i="2"/>
  <c r="F48" i="2"/>
  <c r="F36" i="2"/>
  <c r="F35" i="2"/>
  <c r="F34" i="2"/>
  <c r="F33" i="2"/>
  <c r="F32" i="2"/>
  <c r="F31" i="2"/>
  <c r="F25" i="2"/>
  <c r="F24" i="2"/>
  <c r="F23" i="2"/>
  <c r="E20" i="2"/>
  <c r="E21" i="2" s="1"/>
  <c r="E18" i="2"/>
  <c r="E17" i="2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28" i="2" l="1"/>
  <c r="E51" i="2"/>
  <c r="E52" i="2" s="1"/>
  <c r="E49" i="2"/>
  <c r="E16" i="2" s="1"/>
  <c r="E151" i="2"/>
  <c r="F151" i="2" s="1"/>
  <c r="F152" i="2"/>
  <c r="E96" i="2"/>
  <c r="E95" i="2" s="1"/>
  <c r="E111" i="2"/>
  <c r="F112" i="2"/>
  <c r="D123" i="2"/>
  <c r="D122" i="2" s="1"/>
  <c r="D121" i="2" s="1"/>
  <c r="F124" i="2"/>
  <c r="E131" i="2"/>
  <c r="F132" i="2"/>
  <c r="F131" i="2"/>
  <c r="D130" i="2"/>
  <c r="D129" i="2" s="1"/>
  <c r="D128" i="2" s="1"/>
  <c r="D20" i="2"/>
  <c r="D19" i="2" s="1"/>
  <c r="D18" i="2" s="1"/>
  <c r="D40" i="2"/>
  <c r="F40" i="2" s="1"/>
  <c r="E116" i="2"/>
  <c r="F139" i="2"/>
  <c r="F133" i="2"/>
  <c r="F125" i="2"/>
  <c r="F126" i="2"/>
  <c r="F104" i="2"/>
  <c r="D103" i="2"/>
  <c r="E93" i="2"/>
  <c r="E94" i="2"/>
  <c r="E19" i="2"/>
  <c r="F22" i="2"/>
  <c r="F64" i="2"/>
  <c r="D63" i="2"/>
  <c r="D57" i="2" s="1"/>
  <c r="D49" i="2" s="1"/>
  <c r="F136" i="2"/>
  <c r="F137" i="2"/>
  <c r="F138" i="2"/>
  <c r="F163" i="2"/>
  <c r="E164" i="2"/>
  <c r="D39" i="2"/>
  <c r="D44" i="2"/>
  <c r="F45" i="2"/>
  <c r="E53" i="2"/>
  <c r="F53" i="2" s="1"/>
  <c r="F79" i="2"/>
  <c r="F80" i="2"/>
  <c r="F81" i="2"/>
  <c r="F82" i="2"/>
  <c r="F83" i="2"/>
  <c r="F90" i="2"/>
  <c r="F97" i="2"/>
  <c r="F140" i="2"/>
  <c r="F141" i="2"/>
  <c r="F142" i="2"/>
  <c r="E166" i="2"/>
  <c r="F21" i="2"/>
  <c r="F27" i="2"/>
  <c r="F46" i="2"/>
  <c r="F51" i="2"/>
  <c r="F50" i="2"/>
  <c r="F52" i="2"/>
  <c r="F67" i="2"/>
  <c r="F101" i="2"/>
  <c r="F99" i="2"/>
  <c r="F47" i="2"/>
  <c r="F54" i="2"/>
  <c r="F98" i="2"/>
  <c r="F66" i="2"/>
  <c r="F85" i="2"/>
  <c r="F87" i="2"/>
  <c r="F89" i="2"/>
  <c r="D108" i="2"/>
  <c r="F157" i="2"/>
  <c r="D164" i="2"/>
  <c r="F179" i="2"/>
  <c r="F181" i="2"/>
  <c r="F182" i="2"/>
  <c r="F183" i="2"/>
  <c r="F184" i="2"/>
  <c r="F185" i="2"/>
  <c r="F65" i="2"/>
  <c r="F84" i="2"/>
  <c r="F86" i="2"/>
  <c r="F88" i="2"/>
  <c r="F20" i="2" l="1"/>
  <c r="E130" i="2"/>
  <c r="E129" i="2" s="1"/>
  <c r="E128" i="2" s="1"/>
  <c r="F121" i="2"/>
  <c r="D120" i="2"/>
  <c r="F122" i="2"/>
  <c r="D17" i="2"/>
  <c r="F18" i="2"/>
  <c r="E115" i="2"/>
  <c r="F115" i="2" s="1"/>
  <c r="F116" i="2"/>
  <c r="F111" i="2"/>
  <c r="E110" i="2"/>
  <c r="F129" i="2"/>
  <c r="F19" i="2"/>
  <c r="F130" i="2"/>
  <c r="F123" i="2"/>
  <c r="F166" i="2"/>
  <c r="F63" i="2"/>
  <c r="D102" i="2"/>
  <c r="F103" i="2"/>
  <c r="F57" i="2"/>
  <c r="F100" i="2"/>
  <c r="F39" i="2"/>
  <c r="D38" i="2"/>
  <c r="F29" i="2"/>
  <c r="F30" i="2"/>
  <c r="D43" i="2"/>
  <c r="F43" i="2" s="1"/>
  <c r="F44" i="2"/>
  <c r="D165" i="2"/>
  <c r="F165" i="2" s="1"/>
  <c r="F164" i="2"/>
  <c r="D107" i="2"/>
  <c r="F49" i="2"/>
  <c r="F17" i="2" l="1"/>
  <c r="E120" i="2"/>
  <c r="F120" i="2" s="1"/>
  <c r="F128" i="2"/>
  <c r="E109" i="2"/>
  <c r="F110" i="2"/>
  <c r="F102" i="2"/>
  <c r="D96" i="2"/>
  <c r="F38" i="2"/>
  <c r="D37" i="2"/>
  <c r="F37" i="2" s="1"/>
  <c r="D16" i="2" l="1"/>
  <c r="E108" i="2"/>
  <c r="F109" i="2"/>
  <c r="D95" i="2"/>
  <c r="F96" i="2"/>
  <c r="F16" i="2" l="1"/>
  <c r="E107" i="2"/>
  <c r="E15" i="2" s="1"/>
  <c r="F108" i="2"/>
  <c r="F95" i="2"/>
  <c r="D94" i="2"/>
  <c r="D15" i="2" s="1"/>
  <c r="D93" i="2"/>
  <c r="F93" i="2" s="1"/>
  <c r="E13" i="2" l="1"/>
  <c r="F107" i="2"/>
  <c r="F94" i="2"/>
  <c r="D13" i="2" l="1"/>
  <c r="F13" i="2" s="1"/>
  <c r="F15" i="2"/>
</calcChain>
</file>

<file path=xl/sharedStrings.xml><?xml version="1.0" encoding="utf-8"?>
<sst xmlns="http://schemas.openxmlformats.org/spreadsheetml/2006/main" count="842" uniqueCount="456">
  <si>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</si>
  <si>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</si>
  <si>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</si>
  <si>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</si>
  <si>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</si>
  <si>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</si>
  <si>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</si>
  <si>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</si>
  <si>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</si>
  <si>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</si>
  <si>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</si>
  <si>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</si>
  <si>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</si>
  <si>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</si>
  <si>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</si>
  <si>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</si>
  <si>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</si>
  <si>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</si>
  <si>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</si>
  <si>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</si>
  <si>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</si>
  <si>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</si>
  <si>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</si>
  <si>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</si>
  <si>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</si>
  <si>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</si>
  <si>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</si>
  <si>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</si>
  <si>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</si>
  <si>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</si>
  <si>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</si>
  <si>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</si>
  <si>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</si>
  <si>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</si>
  <si>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</si>
  <si>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</si>
  <si>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</si>
  <si>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</si>
  <si>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</si>
  <si>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</si>
  <si>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</si>
  <si>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</si>
  <si>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</si>
  <si>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</si>
  <si>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</si>
  <si>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</si>
  <si>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</si>
  <si>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</si>
  <si>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</si>
  <si>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</si>
  <si>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</si>
  <si>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</si>
  <si>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</si>
  <si>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</si>
  <si>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</si>
  <si>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</si>
  <si>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</si>
  <si>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</si>
  <si>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</si>
  <si>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</si>
  <si>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</si>
  <si>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</si>
  <si>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</si>
  <si>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</si>
  <si>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</si>
  <si>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</si>
  <si>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</si>
  <si>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</si>
  <si>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</si>
  <si>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</si>
  <si>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</si>
  <si>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</si>
  <si>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</si>
  <si>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</si>
  <si>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</si>
  <si>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</si>
  <si>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</si>
  <si>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</si>
  <si>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</si>
  <si>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</si>
  <si>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</si>
  <si>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</si>
  <si>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</si>
  <si>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</si>
  <si>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</si>
  <si>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</si>
  <si>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</si>
  <si>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</si>
  <si>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</si>
  <si>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</si>
  <si>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</si>
  <si>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</si>
  <si>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</si>
  <si>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</si>
  <si>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</si>
  <si>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</si>
  <si>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</si>
  <si>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</si>
  <si>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</si>
  <si>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</si>
  <si>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</si>
  <si>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</si>
  <si>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</si>
  <si>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</si>
  <si>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</si>
  <si>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</si>
  <si>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</si>
  <si>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</si>
  <si>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</si>
  <si>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</si>
  <si>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</si>
  <si>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</si>
  <si>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</si>
  <si>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</si>
  <si>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</si>
  <si>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</si>
  <si>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</si>
  <si>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</si>
  <si>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</si>
  <si>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</si>
  <si>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</si>
  <si>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</si>
  <si>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</si>
  <si>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</si>
  <si>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</si>
  <si>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</si>
  <si>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</si>
  <si>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</si>
  <si>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</si>
  <si>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</si>
  <si>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Специальные расходы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</si>
  <si>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</si>
  <si>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</si>
  <si>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</si>
  <si>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</si>
  <si>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</si>
  <si>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</si>
  <si>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</si>
  <si>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</si>
  <si>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</si>
  <si>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</si>
  <si>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</si>
  <si>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</si>
  <si>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</si>
  <si>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Профессиональная подготовка, переподготовка и повышение квалификации</t>
  </si>
  <si>
    <t>КУЛЬТУРА, КИНЕМАТОГРАФИЯ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</si>
  <si>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</si>
  <si>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</si>
  <si>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</si>
  <si>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</si>
  <si>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</si>
  <si>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</si>
  <si>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Культура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</si>
  <si>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</si>
  <si>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</si>
  <si>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</si>
  <si>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</si>
  <si>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Пенсионное обеспечение</t>
  </si>
  <si>
    <t>ФИЗИЧЕСКАЯ КУЛЬТУРА И СПОРТ</t>
  </si>
  <si>
    <t>Расходы на выплаты персоналу казенных учреждений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</si>
  <si>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</si>
  <si>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Премии и гранты</t>
  </si>
  <si>
    <t>Массовый спорт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</si>
  <si>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</si>
  <si>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</si>
  <si>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</si>
  <si>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</si>
  <si>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</si>
  <si>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</si>
  <si>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</si>
  <si>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</si>
  <si>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</si>
  <si>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</si>
  <si>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</si>
  <si>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</si>
  <si>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</si>
  <si>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</si>
  <si>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</si>
  <si>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</si>
  <si>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</si>
  <si>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</si>
  <si>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</si>
  <si>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</si>
  <si>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</si>
  <si>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</si>
  <si>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</si>
  <si>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</si>
  <si>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</si>
  <si>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</si>
  <si>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</si>
  <si>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</si>
  <si>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</si>
  <si>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</si>
  <si>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</si>
  <si>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</si>
  <si>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</si>
  <si>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</si>
  <si>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</si>
  <si>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</si>
  <si>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</si>
  <si>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</si>
  <si>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</si>
  <si>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</si>
  <si>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</si>
  <si>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</si>
  <si>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</si>
  <si>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</si>
  <si>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</si>
  <si>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</si>
  <si>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</si>
  <si>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</si>
  <si>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</si>
  <si>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</si>
  <si>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058018-02</t>
  </si>
  <si>
    <t>Доходы/PERIOD</t>
  </si>
  <si>
    <t>1 февраля 2021</t>
  </si>
  <si>
    <t xml:space="preserve">951 0000 0000000000 000 </t>
  </si>
  <si>
    <t xml:space="preserve">951 0100 0000000000 000 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</si>
  <si>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</si>
  <si>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</si>
  <si>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</si>
  <si>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</si>
  <si>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</si>
  <si>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</si>
  <si>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</si>
  <si>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 xml:space="preserve">951 0104 0120000110 100 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</si>
  <si>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</si>
  <si>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</si>
  <si>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</si>
  <si>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</si>
  <si>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</si>
  <si>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</si>
  <si>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</si>
  <si>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</si>
  <si>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</si>
  <si>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</si>
  <si>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</si>
  <si>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</si>
  <si>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</si>
  <si>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</si>
  <si>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</si>
  <si>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</si>
  <si>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</si>
  <si>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</si>
  <si>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</si>
  <si>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</si>
  <si>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</si>
  <si>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</si>
  <si>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</si>
  <si>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</si>
  <si>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 xml:space="preserve">951 0111 9910090300 800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</si>
  <si>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</si>
  <si>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</si>
  <si>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</si>
  <si>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</si>
  <si>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</si>
  <si>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</si>
  <si>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</si>
  <si>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</si>
  <si>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</si>
  <si>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</si>
  <si>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</si>
  <si>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</si>
  <si>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</si>
  <si>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</si>
  <si>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</si>
  <si>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</si>
  <si>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</si>
  <si>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</si>
  <si>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</si>
  <si>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</si>
  <si>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</si>
  <si>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</si>
  <si>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</si>
  <si>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</si>
  <si>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</si>
  <si>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</si>
  <si>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</si>
  <si>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</si>
  <si>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</si>
  <si>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</si>
  <si>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</si>
  <si>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</si>
  <si>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</si>
  <si>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</si>
  <si>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</si>
  <si>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</si>
  <si>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</si>
  <si>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</si>
  <si>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</si>
  <si>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</si>
  <si>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</si>
  <si>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</si>
  <si>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</si>
  <si>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</si>
  <si>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</si>
  <si>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</si>
  <si>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</si>
  <si>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</si>
  <si>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</si>
  <si>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</si>
  <si>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</si>
  <si>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</si>
  <si>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</si>
  <si>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</si>
  <si>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</si>
  <si>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</si>
  <si>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</si>
  <si>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</si>
  <si>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</si>
  <si>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</si>
  <si>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</si>
  <si>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</si>
  <si>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</si>
  <si>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</si>
  <si>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</si>
  <si>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</si>
  <si>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</si>
  <si>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</si>
  <si>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951 0400 0000000000 000 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</si>
  <si>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</si>
  <si>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</si>
  <si>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</si>
  <si>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</si>
  <si>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</si>
  <si>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</si>
  <si>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</si>
  <si>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</si>
  <si>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</si>
  <si>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</si>
  <si>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</si>
  <si>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</si>
  <si>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</si>
  <si>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</si>
  <si>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</si>
  <si>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</si>
  <si>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</si>
  <si>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 xml:space="preserve">951 0500 0000000000 000 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</si>
  <si>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</si>
  <si>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</si>
  <si>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</si>
  <si>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</si>
  <si>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</si>
  <si>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</si>
  <si>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</si>
  <si>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</si>
  <si>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</si>
  <si>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</si>
  <si>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</si>
  <si>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</si>
  <si>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</si>
  <si>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</si>
  <si>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</si>
  <si>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</si>
  <si>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</si>
  <si>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</si>
  <si>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</si>
  <si>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</si>
  <si>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</si>
  <si>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</si>
  <si>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</si>
  <si>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</si>
  <si>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</si>
  <si>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</si>
  <si>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</si>
  <si>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</si>
  <si>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</si>
  <si>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</si>
  <si>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</si>
  <si>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</si>
  <si>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</si>
  <si>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</si>
  <si>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</si>
  <si>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</si>
  <si>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</si>
  <si>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</si>
  <si>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 xml:space="preserve">951 0700 0000000000 000 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</si>
  <si>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</si>
  <si>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</si>
  <si>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</si>
  <si>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</si>
  <si>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</si>
  <si>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</si>
  <si>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</si>
  <si>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</si>
  <si>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 xml:space="preserve">951 0800 0000000000 000 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</si>
  <si>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</si>
  <si>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</si>
  <si>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</si>
  <si>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</si>
  <si>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</si>
  <si>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</si>
  <si>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</si>
  <si>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 xml:space="preserve">951 0801 0620000590 600 </t>
  </si>
  <si>
    <t xml:space="preserve">951 0801 0620000590 610 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</si>
  <si>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</si>
  <si>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</si>
  <si>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</si>
  <si>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 xml:space="preserve">951 0801 0620020280 400 </t>
  </si>
  <si>
    <t xml:space="preserve">951 0801 0620020280 410 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</si>
  <si>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</si>
  <si>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</si>
  <si>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</si>
  <si>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</si>
  <si>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</si>
  <si>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</si>
  <si>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 xml:space="preserve">951 1000 0000000000 000 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</si>
  <si>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</si>
  <si>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</si>
  <si>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</si>
  <si>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</si>
  <si>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</si>
  <si>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</si>
  <si>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</si>
  <si>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</si>
  <si>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</si>
  <si>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 xml:space="preserve">951 1100 0000000000 000 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</si>
  <si>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</si>
  <si>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</si>
  <si>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</si>
  <si>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</si>
  <si>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</si>
  <si>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</si>
  <si>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</si>
  <si>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951 1102 0610020140 110 </t>
  </si>
  <si>
    <t xml:space="preserve">951 1102 0610020140 113 </t>
  </si>
  <si>
    <t xml:space="preserve">951 1102 0610020140 300 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</si>
  <si>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</si>
  <si>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</si>
  <si>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</si>
  <si>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</si>
  <si>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</si>
  <si>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</si>
  <si>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951 0104 0120000190 247</t>
  </si>
  <si>
    <t xml:space="preserve">951 0107 9900000000 000 </t>
  </si>
  <si>
    <t xml:space="preserve">951 0107 0000000000 000 </t>
  </si>
  <si>
    <t xml:space="preserve">951 0107 9990000000 000 </t>
  </si>
  <si>
    <t xml:space="preserve">951 0107 9990090350 000 </t>
  </si>
  <si>
    <t xml:space="preserve">951 0107 9990090350 800 </t>
  </si>
  <si>
    <t xml:space="preserve">951 0107 9990090350 880 </t>
  </si>
  <si>
    <t>Подпрограмма "Обеспечение безопасности на водных объектах"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</si>
  <si>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</si>
  <si>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951 0310 0330000000 000 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</si>
  <si>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</si>
  <si>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</si>
  <si>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</si>
  <si>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</si>
  <si>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951 0503 0520020090 247</t>
  </si>
  <si>
    <t xml:space="preserve"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Владимировского сельского поселения </t>
  </si>
  <si>
    <t xml:space="preserve">Руководитель    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</si>
  <si>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</si>
  <si>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</si>
  <si>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</si>
  <si>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</si>
  <si>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12 февраля 2021г.</t>
  </si>
  <si>
    <t>_______________      А.В. Изварин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</si>
</sst>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165" fontId="2" fillId="0" borderId="21" xfId="0" applyNumberFormat="1" applyFont="1" applyBorder="1" applyAlignment="1" applyProtection="1">
      <alignment horizontal="left" wrapText="1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0" fontId="5" fillId="0" borderId="0" xfId="0" applyFont="1"/>
    <xf numFmtId="43" fontId="4" fillId="0" borderId="15" xfId="0" applyNumberFormat="1" applyFont="1" applyBorder="1" applyAlignment="1" applyProtection="1">
      <alignment horizontal="right"/>
    </xf>
    <xf numFmtId="43" fontId="4" fillId="0" borderId="32" xfId="0" applyNumberFormat="1" applyFont="1" applyBorder="1" applyAlignment="1" applyProtection="1">
      <alignment horizontal="right"/>
    </xf>
    <xf numFmtId="43" fontId="4" fillId="0" borderId="16" xfId="0" applyNumberFormat="1" applyFont="1" applyBorder="1" applyAlignment="1" applyProtection="1">
      <alignment horizontal="right"/>
    </xf>
    <xf numFmtId="43" fontId="3" fillId="0" borderId="29" xfId="0" applyNumberFormat="1" applyFont="1" applyBorder="1" applyAlignment="1" applyProtection="1">
      <alignment horizontal="right"/>
    </xf>
    <xf numFmtId="43" fontId="3" fillId="0" borderId="29" xfId="0" applyNumberFormat="1" applyFont="1" applyBorder="1" applyAlignment="1" applyProtection="1"/>
    <xf numFmtId="43" fontId="3" fillId="0" borderId="30" xfId="0" applyNumberFormat="1" applyFont="1" applyBorder="1" applyAlignment="1" applyProtection="1"/>
    <xf numFmtId="43" fontId="2" fillId="0" borderId="24" xfId="0" applyNumberFormat="1" applyFont="1" applyBorder="1" applyAlignment="1" applyProtection="1">
      <alignment horizontal="right"/>
    </xf>
    <xf numFmtId="43" fontId="2" fillId="0" borderId="23" xfId="0" applyNumberFormat="1" applyFont="1" applyBorder="1" applyAlignment="1" applyProtection="1">
      <alignment horizontal="right"/>
    </xf>
    <xf numFmtId="43" fontId="2" fillId="0" borderId="38" xfId="0" applyNumberFormat="1" applyFont="1" applyBorder="1" applyAlignment="1" applyProtection="1">
      <alignment horizontal="right"/>
    </xf>
    <xf numFmtId="43" fontId="4" fillId="0" borderId="24" xfId="0" applyNumberFormat="1" applyFont="1" applyBorder="1" applyAlignment="1" applyProtection="1">
      <alignment horizontal="right"/>
    </xf>
    <xf numFmtId="43" fontId="4" fillId="0" borderId="23" xfId="0" applyNumberFormat="1" applyFont="1" applyBorder="1" applyAlignment="1" applyProtection="1">
      <alignment horizontal="right"/>
    </xf>
    <xf numFmtId="43" fontId="4" fillId="0" borderId="38" xfId="0" applyNumberFormat="1" applyFont="1" applyBorder="1" applyAlignment="1" applyProtection="1">
      <alignment horizontal="right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3" fontId="6" fillId="0" borderId="24" xfId="0" applyNumberFormat="1" applyFont="1" applyBorder="1" applyAlignment="1" applyProtection="1">
      <alignment horizontal="right"/>
    </xf>
    <xf numFmtId="43" fontId="6" fillId="0" borderId="23" xfId="0" applyNumberFormat="1" applyFont="1" applyBorder="1" applyAlignment="1" applyProtection="1">
      <alignment horizontal="right"/>
    </xf>
    <xf numFmtId="43" fontId="6" fillId="0" borderId="38" xfId="0" applyNumberFormat="1" applyFont="1" applyBorder="1" applyAlignment="1" applyProtection="1">
      <alignment horizontal="right"/>
    </xf>
    <xf numFmtId="0" fontId="7" fillId="0" borderId="0" xfId="0" applyFont="1" applyBorder="1" applyAlignment="1">
      <alignment horizontal="left" wrapText="1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9" fillId="0" borderId="0" xfId="0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0" fontId="10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95250</xdr:rowOff>
    </xdr:from>
    <xdr:to>
      <xdr:col>3</xdr:col>
      <xdr:colOff>0</xdr:colOff>
      <xdr:row>35</xdr:row>
      <xdr:rowOff>114300</xdr:rowOff>
    </xdr:to>
    <xdr:grpSp>
      <xdr:nvGrpSpPr>
        <xdr:cNvPr id="34" name="Group 17"/>
        <xdr:cNvGrpSpPr>
          <a:grpSpLocks/>
        </xdr:cNvGrpSpPr>
      </xdr:nvGrpSpPr>
      <xdr:grpSpPr bwMode="auto">
        <a:xfrm>
          <a:off x="0" y="6419850"/>
          <a:ext cx="5248275" cy="342900"/>
          <a:chOff x="0" y="0"/>
          <a:chExt cx="1023" cy="255"/>
        </a:xfrm>
      </xdr:grpSpPr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Н.Ю. </a:t>
            </a:r>
            <a:r>
              <a:rPr lang="ru-RU" sz="800">
                <a:latin typeface="Times New Roman" pitchFamily="18" charset="0"/>
                <a:cs typeface="Times New Roman" pitchFamily="18" charset="0"/>
              </a:rPr>
              <a:t>Кошманова</a:t>
            </a:r>
          </a:p>
        </xdr:txBody>
      </xdr:sp>
      <xdr:sp macro="" textlink="">
        <xdr:nvSpPr>
          <xdr:cNvPr id="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showGridLines="0" workbookViewId="0">
      <selection activeCell="A47" sqref="A4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4" customWidth="1"/>
    <col min="4" max="4" width="21" customWidth="1"/>
    <col min="5" max="6" width="18.7109375" customWidth="1"/>
  </cols>
  <sheetData>
    <row r="1" spans="1:6" ht="15" x14ac:dyDescent="0.25">
      <c r="A1" s="121"/>
      <c r="B1" s="121"/>
      <c r="C1" s="121"/>
      <c r="D1" s="121"/>
      <c r="E1" s="2"/>
      <c r="F1" s="2"/>
    </row>
    <row r="2" spans="1:6" ht="16.899999999999999" customHeight="1" x14ac:dyDescent="0.25">
      <c r="A2" s="121" t="s">
        <v>0</v>
      </c>
      <c r="B2" s="121"/>
      <c r="C2" s="121"/>
      <c r="D2" s="12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2" t="s">
        <v>215</v>
      </c>
      <c r="B4" s="122"/>
      <c r="C4" s="122"/>
      <c r="D4" s="122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23" t="s">
        <v>14</v>
      </c>
      <c r="C6" s="124"/>
      <c r="D6" s="124"/>
      <c r="E6" s="3" t="s">
        <v>8</v>
      </c>
      <c r="F6" s="11" t="s">
        <v>18</v>
      </c>
    </row>
    <row r="7" spans="1:6" x14ac:dyDescent="0.2">
      <c r="A7" s="12" t="s">
        <v>9</v>
      </c>
      <c r="B7" s="125" t="s">
        <v>15</v>
      </c>
      <c r="C7" s="125"/>
      <c r="D7" s="125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21" t="s">
        <v>20</v>
      </c>
      <c r="B10" s="121"/>
      <c r="C10" s="121"/>
      <c r="D10" s="121"/>
      <c r="E10" s="1"/>
      <c r="F10" s="18"/>
    </row>
    <row r="11" spans="1:6" ht="4.1500000000000004" customHeight="1" x14ac:dyDescent="0.2">
      <c r="A11" s="132" t="s">
        <v>21</v>
      </c>
      <c r="B11" s="126" t="s">
        <v>22</v>
      </c>
      <c r="C11" s="126" t="s">
        <v>23</v>
      </c>
      <c r="D11" s="129" t="s">
        <v>24</v>
      </c>
      <c r="E11" s="129" t="s">
        <v>25</v>
      </c>
      <c r="F11" s="135" t="s">
        <v>26</v>
      </c>
    </row>
    <row r="12" spans="1:6" ht="3.6" customHeight="1" x14ac:dyDescent="0.2">
      <c r="A12" s="133"/>
      <c r="B12" s="127"/>
      <c r="C12" s="127"/>
      <c r="D12" s="130"/>
      <c r="E12" s="130"/>
      <c r="F12" s="136"/>
    </row>
    <row r="13" spans="1:6" ht="3" customHeight="1" x14ac:dyDescent="0.2">
      <c r="A13" s="133"/>
      <c r="B13" s="127"/>
      <c r="C13" s="127"/>
      <c r="D13" s="130"/>
      <c r="E13" s="130"/>
      <c r="F13" s="136"/>
    </row>
    <row r="14" spans="1:6" ht="3" customHeight="1" x14ac:dyDescent="0.2">
      <c r="A14" s="133"/>
      <c r="B14" s="127"/>
      <c r="C14" s="127"/>
      <c r="D14" s="130"/>
      <c r="E14" s="130"/>
      <c r="F14" s="136"/>
    </row>
    <row r="15" spans="1:6" ht="3" customHeight="1" x14ac:dyDescent="0.2">
      <c r="A15" s="133"/>
      <c r="B15" s="127"/>
      <c r="C15" s="127"/>
      <c r="D15" s="130"/>
      <c r="E15" s="130"/>
      <c r="F15" s="136"/>
    </row>
    <row r="16" spans="1:6" ht="3" customHeight="1" x14ac:dyDescent="0.2">
      <c r="A16" s="133"/>
      <c r="B16" s="127"/>
      <c r="C16" s="127"/>
      <c r="D16" s="130"/>
      <c r="E16" s="130"/>
      <c r="F16" s="136"/>
    </row>
    <row r="17" spans="1:6" ht="23.45" customHeight="1" x14ac:dyDescent="0.2">
      <c r="A17" s="134"/>
      <c r="B17" s="128"/>
      <c r="C17" s="128"/>
      <c r="D17" s="131"/>
      <c r="E17" s="131"/>
      <c r="F17" s="13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61776200</v>
      </c>
      <c r="E19" s="29">
        <v>822261.93</v>
      </c>
      <c r="F19" s="28">
        <f>IF(OR(D19="-",IF(E19="-",0,E19)&gt;=IF(D19="-",0,D19)),"-",IF(D19="-",0,D19)-IF(E19="-",0,E19))</f>
        <v>60953938.07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5994900</v>
      </c>
      <c r="E21" s="38">
        <v>254861.93</v>
      </c>
      <c r="F21" s="39">
        <f t="shared" ref="F21:F57" si="0">IF(OR(D21="-",IF(E21="-",0,E21)&gt;=IF(D21="-",0,D21)),"-",IF(D21="-",0,D21)-IF(E21="-",0,E21))</f>
        <v>5740038.0700000003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1660000</v>
      </c>
      <c r="E22" s="38">
        <v>98495.89</v>
      </c>
      <c r="F22" s="39">
        <f t="shared" si="0"/>
        <v>1561504.11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1660000</v>
      </c>
      <c r="E23" s="38">
        <v>98495.89</v>
      </c>
      <c r="F23" s="39">
        <f t="shared" si="0"/>
        <v>1561504.11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1660000</v>
      </c>
      <c r="E24" s="38">
        <v>98495.89</v>
      </c>
      <c r="F24" s="39">
        <f t="shared" si="0"/>
        <v>1561504.11</v>
      </c>
    </row>
    <row r="25" spans="1:6" x14ac:dyDescent="0.2">
      <c r="A25" s="35" t="s">
        <v>43</v>
      </c>
      <c r="B25" s="36" t="s">
        <v>31</v>
      </c>
      <c r="C25" s="37" t="s">
        <v>44</v>
      </c>
      <c r="D25" s="38">
        <v>468500</v>
      </c>
      <c r="E25" s="38" t="s">
        <v>42</v>
      </c>
      <c r="F25" s="39">
        <f t="shared" si="0"/>
        <v>468500</v>
      </c>
    </row>
    <row r="26" spans="1:6" x14ac:dyDescent="0.2">
      <c r="A26" s="35" t="s">
        <v>45</v>
      </c>
      <c r="B26" s="36" t="s">
        <v>31</v>
      </c>
      <c r="C26" s="37" t="s">
        <v>46</v>
      </c>
      <c r="D26" s="38">
        <v>468500</v>
      </c>
      <c r="E26" s="38" t="s">
        <v>42</v>
      </c>
      <c r="F26" s="39">
        <f t="shared" si="0"/>
        <v>468500</v>
      </c>
    </row>
    <row r="27" spans="1:6" x14ac:dyDescent="0.2">
      <c r="A27" s="35" t="s">
        <v>45</v>
      </c>
      <c r="B27" s="36" t="s">
        <v>31</v>
      </c>
      <c r="C27" s="37" t="s">
        <v>47</v>
      </c>
      <c r="D27" s="38">
        <v>468500</v>
      </c>
      <c r="E27" s="38" t="s">
        <v>42</v>
      </c>
      <c r="F27" s="39">
        <f t="shared" si="0"/>
        <v>468500</v>
      </c>
    </row>
    <row r="28" spans="1:6" x14ac:dyDescent="0.2">
      <c r="A28" s="35" t="s">
        <v>48</v>
      </c>
      <c r="B28" s="36" t="s">
        <v>31</v>
      </c>
      <c r="C28" s="37" t="s">
        <v>49</v>
      </c>
      <c r="D28" s="38">
        <v>3840800</v>
      </c>
      <c r="E28" s="38">
        <v>156366.04</v>
      </c>
      <c r="F28" s="39">
        <f t="shared" si="0"/>
        <v>3684433.96</v>
      </c>
    </row>
    <row r="29" spans="1:6" x14ac:dyDescent="0.2">
      <c r="A29" s="35" t="s">
        <v>50</v>
      </c>
      <c r="B29" s="36" t="s">
        <v>31</v>
      </c>
      <c r="C29" s="37" t="s">
        <v>51</v>
      </c>
      <c r="D29" s="38">
        <v>158600</v>
      </c>
      <c r="E29" s="38">
        <v>2779.39</v>
      </c>
      <c r="F29" s="39">
        <f t="shared" si="0"/>
        <v>155820.60999999999</v>
      </c>
    </row>
    <row r="30" spans="1:6" ht="49.15" customHeight="1" x14ac:dyDescent="0.2">
      <c r="A30" s="35" t="s">
        <v>52</v>
      </c>
      <c r="B30" s="36" t="s">
        <v>31</v>
      </c>
      <c r="C30" s="37" t="s">
        <v>53</v>
      </c>
      <c r="D30" s="38">
        <v>158600</v>
      </c>
      <c r="E30" s="38">
        <v>2779.39</v>
      </c>
      <c r="F30" s="39">
        <f t="shared" si="0"/>
        <v>155820.60999999999</v>
      </c>
    </row>
    <row r="31" spans="1:6" x14ac:dyDescent="0.2">
      <c r="A31" s="35" t="s">
        <v>54</v>
      </c>
      <c r="B31" s="36" t="s">
        <v>31</v>
      </c>
      <c r="C31" s="37" t="s">
        <v>55</v>
      </c>
      <c r="D31" s="38">
        <v>3682200</v>
      </c>
      <c r="E31" s="38">
        <v>153586.65</v>
      </c>
      <c r="F31" s="39">
        <f t="shared" si="0"/>
        <v>3528613.35</v>
      </c>
    </row>
    <row r="32" spans="1:6" x14ac:dyDescent="0.2">
      <c r="A32" s="35" t="s">
        <v>56</v>
      </c>
      <c r="B32" s="36" t="s">
        <v>31</v>
      </c>
      <c r="C32" s="37" t="s">
        <v>57</v>
      </c>
      <c r="D32" s="38">
        <v>1132000</v>
      </c>
      <c r="E32" s="38">
        <v>93696</v>
      </c>
      <c r="F32" s="39">
        <f t="shared" si="0"/>
        <v>1038304</v>
      </c>
    </row>
    <row r="33" spans="1:6" ht="36.950000000000003" customHeight="1" x14ac:dyDescent="0.2">
      <c r="A33" s="35" t="s">
        <v>58</v>
      </c>
      <c r="B33" s="36" t="s">
        <v>31</v>
      </c>
      <c r="C33" s="37" t="s">
        <v>59</v>
      </c>
      <c r="D33" s="38">
        <v>1132000</v>
      </c>
      <c r="E33" s="38">
        <v>93696</v>
      </c>
      <c r="F33" s="39">
        <f t="shared" si="0"/>
        <v>1038304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2550200</v>
      </c>
      <c r="E34" s="38">
        <v>59890.65</v>
      </c>
      <c r="F34" s="39">
        <f t="shared" si="0"/>
        <v>2490309.35</v>
      </c>
    </row>
    <row r="35" spans="1:6" ht="36.950000000000003" customHeight="1" x14ac:dyDescent="0.2">
      <c r="A35" s="35" t="s">
        <v>62</v>
      </c>
      <c r="B35" s="36" t="s">
        <v>31</v>
      </c>
      <c r="C35" s="37" t="s">
        <v>63</v>
      </c>
      <c r="D35" s="38">
        <v>2550200</v>
      </c>
      <c r="E35" s="38">
        <v>59890.65</v>
      </c>
      <c r="F35" s="39">
        <f t="shared" si="0"/>
        <v>2490309.35</v>
      </c>
    </row>
    <row r="36" spans="1:6" ht="36.950000000000003" customHeight="1" x14ac:dyDescent="0.2">
      <c r="A36" s="35" t="s">
        <v>64</v>
      </c>
      <c r="B36" s="36" t="s">
        <v>31</v>
      </c>
      <c r="C36" s="37" t="s">
        <v>65</v>
      </c>
      <c r="D36" s="38">
        <v>23000</v>
      </c>
      <c r="E36" s="38" t="s">
        <v>42</v>
      </c>
      <c r="F36" s="39">
        <f t="shared" si="0"/>
        <v>23000</v>
      </c>
    </row>
    <row r="37" spans="1:6" ht="86.1" customHeight="1" x14ac:dyDescent="0.2">
      <c r="A37" s="40" t="s">
        <v>66</v>
      </c>
      <c r="B37" s="36" t="s">
        <v>31</v>
      </c>
      <c r="C37" s="37" t="s">
        <v>67</v>
      </c>
      <c r="D37" s="38">
        <v>23000</v>
      </c>
      <c r="E37" s="38" t="s">
        <v>42</v>
      </c>
      <c r="F37" s="39">
        <f t="shared" si="0"/>
        <v>23000</v>
      </c>
    </row>
    <row r="38" spans="1:6" ht="86.1" customHeight="1" x14ac:dyDescent="0.2">
      <c r="A38" s="40" t="s">
        <v>68</v>
      </c>
      <c r="B38" s="36" t="s">
        <v>31</v>
      </c>
      <c r="C38" s="37" t="s">
        <v>69</v>
      </c>
      <c r="D38" s="38">
        <v>23000</v>
      </c>
      <c r="E38" s="38" t="s">
        <v>42</v>
      </c>
      <c r="F38" s="39">
        <f t="shared" si="0"/>
        <v>23000</v>
      </c>
    </row>
    <row r="39" spans="1:6" ht="73.7" customHeight="1" x14ac:dyDescent="0.2">
      <c r="A39" s="35" t="s">
        <v>70</v>
      </c>
      <c r="B39" s="36" t="s">
        <v>31</v>
      </c>
      <c r="C39" s="37" t="s">
        <v>71</v>
      </c>
      <c r="D39" s="38">
        <v>23000</v>
      </c>
      <c r="E39" s="38" t="s">
        <v>42</v>
      </c>
      <c r="F39" s="39">
        <f t="shared" si="0"/>
        <v>23000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2600</v>
      </c>
      <c r="E40" s="38" t="s">
        <v>42</v>
      </c>
      <c r="F40" s="39">
        <f t="shared" si="0"/>
        <v>2600</v>
      </c>
    </row>
    <row r="41" spans="1:6" ht="36.950000000000003" customHeight="1" x14ac:dyDescent="0.2">
      <c r="A41" s="35" t="s">
        <v>74</v>
      </c>
      <c r="B41" s="36" t="s">
        <v>31</v>
      </c>
      <c r="C41" s="37" t="s">
        <v>75</v>
      </c>
      <c r="D41" s="38">
        <v>2600</v>
      </c>
      <c r="E41" s="38" t="s">
        <v>42</v>
      </c>
      <c r="F41" s="39">
        <f t="shared" si="0"/>
        <v>2600</v>
      </c>
    </row>
    <row r="42" spans="1:6" ht="49.15" customHeight="1" x14ac:dyDescent="0.2">
      <c r="A42" s="35" t="s">
        <v>76</v>
      </c>
      <c r="B42" s="36" t="s">
        <v>31</v>
      </c>
      <c r="C42" s="37" t="s">
        <v>77</v>
      </c>
      <c r="D42" s="38">
        <v>2600</v>
      </c>
      <c r="E42" s="38" t="s">
        <v>42</v>
      </c>
      <c r="F42" s="39">
        <f t="shared" si="0"/>
        <v>2600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55781300</v>
      </c>
      <c r="E43" s="38">
        <v>567400</v>
      </c>
      <c r="F43" s="39">
        <f t="shared" si="0"/>
        <v>55213900</v>
      </c>
    </row>
    <row r="44" spans="1:6" ht="36.950000000000003" customHeight="1" x14ac:dyDescent="0.2">
      <c r="A44" s="35" t="s">
        <v>80</v>
      </c>
      <c r="B44" s="36" t="s">
        <v>31</v>
      </c>
      <c r="C44" s="37" t="s">
        <v>81</v>
      </c>
      <c r="D44" s="38">
        <v>55781300</v>
      </c>
      <c r="E44" s="38">
        <v>567400</v>
      </c>
      <c r="F44" s="39">
        <f t="shared" si="0"/>
        <v>55213900</v>
      </c>
    </row>
    <row r="45" spans="1:6" ht="24.6" customHeight="1" x14ac:dyDescent="0.2">
      <c r="A45" s="35" t="s">
        <v>82</v>
      </c>
      <c r="B45" s="36" t="s">
        <v>31</v>
      </c>
      <c r="C45" s="37" t="s">
        <v>83</v>
      </c>
      <c r="D45" s="38">
        <v>5673400</v>
      </c>
      <c r="E45" s="38">
        <v>567400</v>
      </c>
      <c r="F45" s="39">
        <f t="shared" si="0"/>
        <v>5106000</v>
      </c>
    </row>
    <row r="46" spans="1:6" ht="49.15" customHeight="1" x14ac:dyDescent="0.2">
      <c r="A46" s="35" t="s">
        <v>84</v>
      </c>
      <c r="B46" s="36" t="s">
        <v>31</v>
      </c>
      <c r="C46" s="37" t="s">
        <v>85</v>
      </c>
      <c r="D46" s="38">
        <v>5673400</v>
      </c>
      <c r="E46" s="38">
        <v>567400</v>
      </c>
      <c r="F46" s="39">
        <f t="shared" si="0"/>
        <v>5106000</v>
      </c>
    </row>
    <row r="47" spans="1:6" ht="36.950000000000003" customHeight="1" x14ac:dyDescent="0.2">
      <c r="A47" s="35" t="s">
        <v>86</v>
      </c>
      <c r="B47" s="36" t="s">
        <v>31</v>
      </c>
      <c r="C47" s="37" t="s">
        <v>87</v>
      </c>
      <c r="D47" s="38">
        <v>5673400</v>
      </c>
      <c r="E47" s="38">
        <v>567400</v>
      </c>
      <c r="F47" s="39">
        <f t="shared" si="0"/>
        <v>5106000</v>
      </c>
    </row>
    <row r="48" spans="1:6" ht="24.6" customHeight="1" x14ac:dyDescent="0.2">
      <c r="A48" s="35" t="s">
        <v>88</v>
      </c>
      <c r="B48" s="36" t="s">
        <v>31</v>
      </c>
      <c r="C48" s="37" t="s">
        <v>89</v>
      </c>
      <c r="D48" s="38">
        <v>240400</v>
      </c>
      <c r="E48" s="38" t="s">
        <v>42</v>
      </c>
      <c r="F48" s="39">
        <f t="shared" si="0"/>
        <v>240400</v>
      </c>
    </row>
    <row r="49" spans="1:6" ht="36.950000000000003" customHeight="1" x14ac:dyDescent="0.2">
      <c r="A49" s="35" t="s">
        <v>90</v>
      </c>
      <c r="B49" s="36" t="s">
        <v>31</v>
      </c>
      <c r="C49" s="37" t="s">
        <v>91</v>
      </c>
      <c r="D49" s="38">
        <v>200</v>
      </c>
      <c r="E49" s="38" t="s">
        <v>42</v>
      </c>
      <c r="F49" s="39">
        <f t="shared" si="0"/>
        <v>200</v>
      </c>
    </row>
    <row r="50" spans="1:6" ht="36.950000000000003" customHeight="1" x14ac:dyDescent="0.2">
      <c r="A50" s="35" t="s">
        <v>92</v>
      </c>
      <c r="B50" s="36" t="s">
        <v>31</v>
      </c>
      <c r="C50" s="37" t="s">
        <v>93</v>
      </c>
      <c r="D50" s="38">
        <v>200</v>
      </c>
      <c r="E50" s="38" t="s">
        <v>42</v>
      </c>
      <c r="F50" s="39">
        <f t="shared" si="0"/>
        <v>200</v>
      </c>
    </row>
    <row r="51" spans="1:6" ht="36.950000000000003" customHeight="1" x14ac:dyDescent="0.2">
      <c r="A51" s="35" t="s">
        <v>94</v>
      </c>
      <c r="B51" s="36" t="s">
        <v>31</v>
      </c>
      <c r="C51" s="37" t="s">
        <v>95</v>
      </c>
      <c r="D51" s="38">
        <v>240200</v>
      </c>
      <c r="E51" s="38" t="s">
        <v>42</v>
      </c>
      <c r="F51" s="39">
        <f t="shared" si="0"/>
        <v>240200</v>
      </c>
    </row>
    <row r="52" spans="1:6" ht="49.15" customHeight="1" x14ac:dyDescent="0.2">
      <c r="A52" s="35" t="s">
        <v>96</v>
      </c>
      <c r="B52" s="36" t="s">
        <v>31</v>
      </c>
      <c r="C52" s="37" t="s">
        <v>97</v>
      </c>
      <c r="D52" s="38">
        <v>240200</v>
      </c>
      <c r="E52" s="38" t="s">
        <v>42</v>
      </c>
      <c r="F52" s="39">
        <f t="shared" si="0"/>
        <v>240200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49867500</v>
      </c>
      <c r="E53" s="38" t="s">
        <v>42</v>
      </c>
      <c r="F53" s="39">
        <f t="shared" si="0"/>
        <v>49867500</v>
      </c>
    </row>
    <row r="54" spans="1:6" ht="61.5" customHeight="1" x14ac:dyDescent="0.2">
      <c r="A54" s="35" t="s">
        <v>100</v>
      </c>
      <c r="B54" s="36" t="s">
        <v>31</v>
      </c>
      <c r="C54" s="37" t="s">
        <v>101</v>
      </c>
      <c r="D54" s="38">
        <v>625100</v>
      </c>
      <c r="E54" s="38" t="s">
        <v>42</v>
      </c>
      <c r="F54" s="39">
        <f t="shared" si="0"/>
        <v>625100</v>
      </c>
    </row>
    <row r="55" spans="1:6" ht="73.7" customHeight="1" x14ac:dyDescent="0.2">
      <c r="A55" s="35" t="s">
        <v>102</v>
      </c>
      <c r="B55" s="36" t="s">
        <v>31</v>
      </c>
      <c r="C55" s="37" t="s">
        <v>103</v>
      </c>
      <c r="D55" s="38">
        <v>625100</v>
      </c>
      <c r="E55" s="38" t="s">
        <v>42</v>
      </c>
      <c r="F55" s="39">
        <f t="shared" si="0"/>
        <v>625100</v>
      </c>
    </row>
    <row r="56" spans="1:6" ht="24.6" customHeight="1" x14ac:dyDescent="0.2">
      <c r="A56" s="35" t="s">
        <v>104</v>
      </c>
      <c r="B56" s="36" t="s">
        <v>31</v>
      </c>
      <c r="C56" s="37" t="s">
        <v>105</v>
      </c>
      <c r="D56" s="38">
        <v>49242400</v>
      </c>
      <c r="E56" s="38" t="s">
        <v>42</v>
      </c>
      <c r="F56" s="39">
        <f t="shared" si="0"/>
        <v>49242400</v>
      </c>
    </row>
    <row r="57" spans="1:6" ht="24.6" customHeight="1" x14ac:dyDescent="0.2">
      <c r="A57" s="35" t="s">
        <v>106</v>
      </c>
      <c r="B57" s="36" t="s">
        <v>31</v>
      </c>
      <c r="C57" s="37" t="s">
        <v>107</v>
      </c>
      <c r="D57" s="38">
        <v>49242400</v>
      </c>
      <c r="E57" s="38" t="s">
        <v>42</v>
      </c>
      <c r="F57" s="39">
        <f t="shared" si="0"/>
        <v>49242400</v>
      </c>
    </row>
    <row r="58" spans="1:6" ht="12.75" customHeight="1" x14ac:dyDescent="0.2">
      <c r="A58" s="41"/>
      <c r="B58" s="42"/>
      <c r="C58" s="42"/>
      <c r="D58" s="43"/>
      <c r="E58" s="43"/>
      <c r="F5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26">
    <cfRule type="cellIs" priority="3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6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topLeftCell="A198" workbookViewId="0">
      <selection activeCell="E203" sqref="E203"/>
    </sheetView>
  </sheetViews>
  <sheetFormatPr defaultRowHeight="12.75" customHeight="1" x14ac:dyDescent="0.2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 x14ac:dyDescent="0.25">
      <c r="A2" s="121" t="s">
        <v>108</v>
      </c>
      <c r="B2" s="121"/>
      <c r="C2" s="121"/>
      <c r="D2" s="121"/>
      <c r="E2" s="1"/>
      <c r="F2" s="14" t="s">
        <v>109</v>
      </c>
    </row>
    <row r="3" spans="1:6" ht="13.5" customHeight="1" thickBot="1" x14ac:dyDescent="0.25">
      <c r="A3" s="5"/>
      <c r="B3" s="5"/>
      <c r="C3" s="44"/>
      <c r="D3" s="10"/>
      <c r="E3" s="10"/>
      <c r="F3" s="10"/>
    </row>
    <row r="4" spans="1:6" ht="10.15" customHeight="1" x14ac:dyDescent="0.2">
      <c r="A4" s="140" t="s">
        <v>21</v>
      </c>
      <c r="B4" s="126" t="s">
        <v>22</v>
      </c>
      <c r="C4" s="138" t="s">
        <v>110</v>
      </c>
      <c r="D4" s="129" t="s">
        <v>24</v>
      </c>
      <c r="E4" s="143" t="s">
        <v>25</v>
      </c>
      <c r="F4" s="135" t="s">
        <v>26</v>
      </c>
    </row>
    <row r="5" spans="1:6" ht="5.45" customHeight="1" x14ac:dyDescent="0.2">
      <c r="A5" s="141"/>
      <c r="B5" s="127"/>
      <c r="C5" s="139"/>
      <c r="D5" s="130"/>
      <c r="E5" s="144"/>
      <c r="F5" s="136"/>
    </row>
    <row r="6" spans="1:6" ht="9.6" customHeight="1" x14ac:dyDescent="0.2">
      <c r="A6" s="141"/>
      <c r="B6" s="127"/>
      <c r="C6" s="139"/>
      <c r="D6" s="130"/>
      <c r="E6" s="144"/>
      <c r="F6" s="136"/>
    </row>
    <row r="7" spans="1:6" ht="6" customHeight="1" x14ac:dyDescent="0.2">
      <c r="A7" s="141"/>
      <c r="B7" s="127"/>
      <c r="C7" s="139"/>
      <c r="D7" s="130"/>
      <c r="E7" s="144"/>
      <c r="F7" s="136"/>
    </row>
    <row r="8" spans="1:6" ht="6.6" customHeight="1" x14ac:dyDescent="0.2">
      <c r="A8" s="141"/>
      <c r="B8" s="127"/>
      <c r="C8" s="139"/>
      <c r="D8" s="130"/>
      <c r="E8" s="144"/>
      <c r="F8" s="136"/>
    </row>
    <row r="9" spans="1:6" ht="10.9" customHeight="1" x14ac:dyDescent="0.2">
      <c r="A9" s="141"/>
      <c r="B9" s="127"/>
      <c r="C9" s="139"/>
      <c r="D9" s="130"/>
      <c r="E9" s="144"/>
      <c r="F9" s="136"/>
    </row>
    <row r="10" spans="1:6" ht="4.1500000000000004" hidden="1" customHeight="1" x14ac:dyDescent="0.2">
      <c r="A10" s="141"/>
      <c r="B10" s="127"/>
      <c r="C10" s="45"/>
      <c r="D10" s="130"/>
      <c r="E10" s="46"/>
      <c r="F10" s="47"/>
    </row>
    <row r="11" spans="1:6" ht="13.15" hidden="1" customHeight="1" x14ac:dyDescent="0.2">
      <c r="A11" s="142"/>
      <c r="B11" s="128"/>
      <c r="C11" s="48"/>
      <c r="D11" s="131"/>
      <c r="E11" s="49"/>
      <c r="F11" s="50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111</v>
      </c>
      <c r="B13" s="53" t="s">
        <v>112</v>
      </c>
      <c r="C13" s="54" t="s">
        <v>113</v>
      </c>
      <c r="D13" s="94">
        <f>D15</f>
        <v>65851550</v>
      </c>
      <c r="E13" s="95">
        <f>E187+E179+E163+E155+E128+E121+E107+E94+E84+E49+E17</f>
        <v>3327389.08</v>
      </c>
      <c r="F13" s="96">
        <f>IF(OR(D13="-",IF(E13="-",0,E13)&gt;=IF(D13="-",0,D13)),"-",IF(D13="-",0,D13)-IF(E13="-",0,E13))</f>
        <v>62524160.920000002</v>
      </c>
    </row>
    <row r="14" spans="1:6" x14ac:dyDescent="0.2">
      <c r="A14" s="57" t="s">
        <v>33</v>
      </c>
      <c r="B14" s="58"/>
      <c r="C14" s="59"/>
      <c r="D14" s="97"/>
      <c r="E14" s="98"/>
      <c r="F14" s="99"/>
    </row>
    <row r="15" spans="1:6" ht="24.6" customHeight="1" x14ac:dyDescent="0.2">
      <c r="A15" s="25" t="s">
        <v>14</v>
      </c>
      <c r="B15" s="60" t="s">
        <v>112</v>
      </c>
      <c r="C15" s="27" t="s">
        <v>216</v>
      </c>
      <c r="D15" s="100">
        <f>D16+D84+D94+D107+D120+D155+D163+D179+D187</f>
        <v>65851550</v>
      </c>
      <c r="E15" s="100">
        <f>E16+E84+E94+E107+E120+E155+E163+E179+E187</f>
        <v>3327389.08</v>
      </c>
      <c r="F15" s="102">
        <f t="shared" ref="F15:F83" si="0">IF(OR(D15="-",IF(E15="-",0,E15)&gt;=IF(D15="-",0,D15)),"-",IF(D15="-",0,D15)-IF(E15="-",0,E15))</f>
        <v>62524160.920000002</v>
      </c>
    </row>
    <row r="16" spans="1:6" x14ac:dyDescent="0.2">
      <c r="A16" s="52" t="s">
        <v>114</v>
      </c>
      <c r="B16" s="53" t="s">
        <v>112</v>
      </c>
      <c r="C16" s="54" t="s">
        <v>217</v>
      </c>
      <c r="D16" s="94">
        <f>D17+D43+D49+D37</f>
        <v>5722350</v>
      </c>
      <c r="E16" s="94">
        <f>E17+E43+E49</f>
        <v>71163.48</v>
      </c>
      <c r="F16" s="96">
        <f t="shared" si="0"/>
        <v>5651186.5199999996</v>
      </c>
    </row>
    <row r="17" spans="1:6" ht="49.15" customHeight="1" x14ac:dyDescent="0.2">
      <c r="A17" s="25" t="s">
        <v>131</v>
      </c>
      <c r="B17" s="60" t="s">
        <v>112</v>
      </c>
      <c r="C17" s="27" t="s">
        <v>218</v>
      </c>
      <c r="D17" s="100">
        <f>D18+D31</f>
        <v>5095750</v>
      </c>
      <c r="E17" s="101">
        <f>E18+E31</f>
        <v>71163.48</v>
      </c>
      <c r="F17" s="102">
        <f t="shared" si="0"/>
        <v>5024586.5199999996</v>
      </c>
    </row>
    <row r="18" spans="1:6" ht="36.950000000000003" customHeight="1" x14ac:dyDescent="0.2">
      <c r="A18" s="25" t="s">
        <v>219</v>
      </c>
      <c r="B18" s="60" t="s">
        <v>112</v>
      </c>
      <c r="C18" s="27" t="s">
        <v>220</v>
      </c>
      <c r="D18" s="100">
        <f>D19</f>
        <v>5095550</v>
      </c>
      <c r="E18" s="101">
        <f>E23+E24+E25+E26</f>
        <v>71163.48</v>
      </c>
      <c r="F18" s="102">
        <f t="shared" si="0"/>
        <v>5024386.5199999996</v>
      </c>
    </row>
    <row r="19" spans="1:6" ht="24.6" customHeight="1" x14ac:dyDescent="0.2">
      <c r="A19" s="25" t="s">
        <v>221</v>
      </c>
      <c r="B19" s="60" t="s">
        <v>112</v>
      </c>
      <c r="C19" s="27" t="s">
        <v>222</v>
      </c>
      <c r="D19" s="100">
        <f>D20</f>
        <v>5095550</v>
      </c>
      <c r="E19" s="101">
        <f>E20+E26</f>
        <v>71163.48</v>
      </c>
      <c r="F19" s="102">
        <f t="shared" si="0"/>
        <v>5024386.5199999996</v>
      </c>
    </row>
    <row r="20" spans="1:6" ht="86.1" customHeight="1" x14ac:dyDescent="0.2">
      <c r="A20" s="89" t="s">
        <v>223</v>
      </c>
      <c r="B20" s="60" t="s">
        <v>112</v>
      </c>
      <c r="C20" s="27" t="s">
        <v>224</v>
      </c>
      <c r="D20" s="100">
        <f>FIO+D26</f>
        <v>5095550</v>
      </c>
      <c r="E20" s="101">
        <f>E23+E24+E25</f>
        <v>62166.31</v>
      </c>
      <c r="F20" s="102">
        <f t="shared" si="0"/>
        <v>5033383.6900000004</v>
      </c>
    </row>
    <row r="21" spans="1:6" ht="68.25" customHeight="1" x14ac:dyDescent="0.2">
      <c r="A21" s="25" t="s">
        <v>115</v>
      </c>
      <c r="B21" s="60" t="s">
        <v>112</v>
      </c>
      <c r="C21" s="27" t="s">
        <v>225</v>
      </c>
      <c r="D21" s="100">
        <f>D22</f>
        <v>4295550</v>
      </c>
      <c r="E21" s="101">
        <f>E20</f>
        <v>62166.31</v>
      </c>
      <c r="F21" s="102">
        <f t="shared" si="0"/>
        <v>4233383.6900000004</v>
      </c>
    </row>
    <row r="22" spans="1:6" ht="24.6" customHeight="1" x14ac:dyDescent="0.2">
      <c r="A22" s="25" t="s">
        <v>116</v>
      </c>
      <c r="B22" s="60" t="s">
        <v>112</v>
      </c>
      <c r="C22" s="27" t="s">
        <v>226</v>
      </c>
      <c r="D22" s="100">
        <f>D23+D24+D25</f>
        <v>4295550</v>
      </c>
      <c r="E22" s="101">
        <f>E23+E24+E25</f>
        <v>62166.31</v>
      </c>
      <c r="F22" s="102">
        <f t="shared" si="0"/>
        <v>4233383.6900000004</v>
      </c>
    </row>
    <row r="23" spans="1:6" ht="24.6" customHeight="1" x14ac:dyDescent="0.2">
      <c r="A23" s="25" t="s">
        <v>117</v>
      </c>
      <c r="B23" s="60" t="s">
        <v>112</v>
      </c>
      <c r="C23" s="27" t="s">
        <v>227</v>
      </c>
      <c r="D23" s="100">
        <v>3118950</v>
      </c>
      <c r="E23" s="101">
        <v>62166.31</v>
      </c>
      <c r="F23" s="102">
        <f t="shared" si="0"/>
        <v>3056783.69</v>
      </c>
    </row>
    <row r="24" spans="1:6" ht="36.950000000000003" customHeight="1" x14ac:dyDescent="0.2">
      <c r="A24" s="25" t="s">
        <v>118</v>
      </c>
      <c r="B24" s="60" t="s">
        <v>112</v>
      </c>
      <c r="C24" s="27" t="s">
        <v>228</v>
      </c>
      <c r="D24" s="100">
        <v>234700</v>
      </c>
      <c r="E24" s="101">
        <v>0</v>
      </c>
      <c r="F24" s="102">
        <f t="shared" si="0"/>
        <v>234700</v>
      </c>
    </row>
    <row r="25" spans="1:6" ht="49.15" customHeight="1" x14ac:dyDescent="0.2">
      <c r="A25" s="25" t="s">
        <v>119</v>
      </c>
      <c r="B25" s="60" t="s">
        <v>112</v>
      </c>
      <c r="C25" s="27" t="s">
        <v>229</v>
      </c>
      <c r="D25" s="100">
        <v>941900</v>
      </c>
      <c r="E25" s="101">
        <v>0</v>
      </c>
      <c r="F25" s="102">
        <f t="shared" si="0"/>
        <v>941900</v>
      </c>
    </row>
    <row r="26" spans="1:6" ht="86.1" customHeight="1" x14ac:dyDescent="0.2">
      <c r="A26" s="89" t="s">
        <v>230</v>
      </c>
      <c r="B26" s="60" t="s">
        <v>112</v>
      </c>
      <c r="C26" s="27" t="s">
        <v>231</v>
      </c>
      <c r="D26" s="100">
        <f>D27</f>
        <v>800000</v>
      </c>
      <c r="E26" s="101">
        <f>E27</f>
        <v>8997.17</v>
      </c>
      <c r="F26" s="102">
        <f t="shared" si="0"/>
        <v>791002.83</v>
      </c>
    </row>
    <row r="27" spans="1:6" ht="24.6" customHeight="1" x14ac:dyDescent="0.2">
      <c r="A27" s="25" t="s">
        <v>120</v>
      </c>
      <c r="B27" s="60" t="s">
        <v>112</v>
      </c>
      <c r="C27" s="27" t="s">
        <v>232</v>
      </c>
      <c r="D27" s="100">
        <f>D28</f>
        <v>800000</v>
      </c>
      <c r="E27" s="101">
        <f>E28</f>
        <v>8997.17</v>
      </c>
      <c r="F27" s="102">
        <f t="shared" si="0"/>
        <v>791002.83</v>
      </c>
    </row>
    <row r="28" spans="1:6" ht="36.950000000000003" customHeight="1" x14ac:dyDescent="0.2">
      <c r="A28" s="25" t="s">
        <v>121</v>
      </c>
      <c r="B28" s="60" t="s">
        <v>112</v>
      </c>
      <c r="C28" s="27" t="s">
        <v>233</v>
      </c>
      <c r="D28" s="100">
        <f>D29+D30</f>
        <v>800000</v>
      </c>
      <c r="E28" s="101">
        <f>E29+E30</f>
        <v>8997.17</v>
      </c>
      <c r="F28" s="102">
        <f t="shared" si="0"/>
        <v>791002.83</v>
      </c>
    </row>
    <row r="29" spans="1:6" x14ac:dyDescent="0.2">
      <c r="A29" s="25" t="s">
        <v>122</v>
      </c>
      <c r="B29" s="60" t="s">
        <v>112</v>
      </c>
      <c r="C29" s="27" t="s">
        <v>234</v>
      </c>
      <c r="D29" s="100">
        <v>732800</v>
      </c>
      <c r="E29" s="101">
        <v>4602.09</v>
      </c>
      <c r="F29" s="102">
        <f t="shared" si="0"/>
        <v>728197.91</v>
      </c>
    </row>
    <row r="30" spans="1:6" x14ac:dyDescent="0.2">
      <c r="A30" s="25" t="s">
        <v>123</v>
      </c>
      <c r="B30" s="60" t="s">
        <v>112</v>
      </c>
      <c r="C30" s="27" t="s">
        <v>433</v>
      </c>
      <c r="D30" s="100">
        <v>67200</v>
      </c>
      <c r="E30" s="101">
        <v>4395.08</v>
      </c>
      <c r="F30" s="102">
        <f t="shared" ref="F30" si="1">IF(OR(D30="-",IF(E30="-",0,E30)&gt;=IF(D30="-",0,D30)),"-",IF(D30="-",0,D30)-IF(E30="-",0,E30))</f>
        <v>62804.92</v>
      </c>
    </row>
    <row r="31" spans="1:6" ht="36.950000000000003" customHeight="1" x14ac:dyDescent="0.2">
      <c r="A31" s="25" t="s">
        <v>235</v>
      </c>
      <c r="B31" s="60" t="s">
        <v>112</v>
      </c>
      <c r="C31" s="27" t="s">
        <v>236</v>
      </c>
      <c r="D31" s="100">
        <v>200</v>
      </c>
      <c r="E31" s="101">
        <f>E32</f>
        <v>0</v>
      </c>
      <c r="F31" s="102">
        <f t="shared" si="0"/>
        <v>200</v>
      </c>
    </row>
    <row r="32" spans="1:6" x14ac:dyDescent="0.2">
      <c r="A32" s="25" t="s">
        <v>237</v>
      </c>
      <c r="B32" s="60" t="s">
        <v>112</v>
      </c>
      <c r="C32" s="27" t="s">
        <v>238</v>
      </c>
      <c r="D32" s="100">
        <v>200</v>
      </c>
      <c r="E32" s="101">
        <f>E33</f>
        <v>0</v>
      </c>
      <c r="F32" s="102">
        <f t="shared" si="0"/>
        <v>200</v>
      </c>
    </row>
    <row r="33" spans="1:6" ht="123" customHeight="1" x14ac:dyDescent="0.2">
      <c r="A33" s="89" t="s">
        <v>239</v>
      </c>
      <c r="B33" s="60" t="s">
        <v>112</v>
      </c>
      <c r="C33" s="27" t="s">
        <v>240</v>
      </c>
      <c r="D33" s="100">
        <v>200</v>
      </c>
      <c r="E33" s="101">
        <f>E34</f>
        <v>0</v>
      </c>
      <c r="F33" s="102">
        <f t="shared" si="0"/>
        <v>200</v>
      </c>
    </row>
    <row r="34" spans="1:6" ht="24.6" customHeight="1" x14ac:dyDescent="0.2">
      <c r="A34" s="25" t="s">
        <v>120</v>
      </c>
      <c r="B34" s="60" t="s">
        <v>112</v>
      </c>
      <c r="C34" s="27" t="s">
        <v>241</v>
      </c>
      <c r="D34" s="100">
        <v>200</v>
      </c>
      <c r="E34" s="101">
        <f>E35</f>
        <v>0</v>
      </c>
      <c r="F34" s="102">
        <f t="shared" si="0"/>
        <v>200</v>
      </c>
    </row>
    <row r="35" spans="1:6" ht="36.950000000000003" customHeight="1" x14ac:dyDescent="0.2">
      <c r="A35" s="25" t="s">
        <v>121</v>
      </c>
      <c r="B35" s="60" t="s">
        <v>112</v>
      </c>
      <c r="C35" s="27" t="s">
        <v>242</v>
      </c>
      <c r="D35" s="100">
        <v>200</v>
      </c>
      <c r="E35" s="101">
        <f>E36</f>
        <v>0</v>
      </c>
      <c r="F35" s="102">
        <f t="shared" si="0"/>
        <v>200</v>
      </c>
    </row>
    <row r="36" spans="1:6" x14ac:dyDescent="0.2">
      <c r="A36" s="25" t="s">
        <v>122</v>
      </c>
      <c r="B36" s="60" t="s">
        <v>112</v>
      </c>
      <c r="C36" s="27" t="s">
        <v>243</v>
      </c>
      <c r="D36" s="100">
        <v>200</v>
      </c>
      <c r="E36" s="101">
        <v>0</v>
      </c>
      <c r="F36" s="102">
        <f t="shared" si="0"/>
        <v>200</v>
      </c>
    </row>
    <row r="37" spans="1:6" ht="22.5" x14ac:dyDescent="0.2">
      <c r="A37" s="106" t="s">
        <v>132</v>
      </c>
      <c r="B37" s="107" t="s">
        <v>112</v>
      </c>
      <c r="C37" s="108" t="s">
        <v>435</v>
      </c>
      <c r="D37" s="109">
        <f t="shared" ref="D37:E41" si="2">D38</f>
        <v>304700</v>
      </c>
      <c r="E37" s="110">
        <f t="shared" si="2"/>
        <v>0</v>
      </c>
      <c r="F37" s="111">
        <f t="shared" ref="F37:F42" si="3">IF(OR(D37="-",IF(E37="-",0,E37)&gt;=IF(D37="-",0,D37)),"-",IF(D37="-",0,D37)-IF(E37="-",0,E37))</f>
        <v>304700</v>
      </c>
    </row>
    <row r="38" spans="1:6" ht="36.950000000000003" customHeight="1" x14ac:dyDescent="0.2">
      <c r="A38" s="25" t="s">
        <v>235</v>
      </c>
      <c r="B38" s="60" t="s">
        <v>112</v>
      </c>
      <c r="C38" s="27" t="s">
        <v>434</v>
      </c>
      <c r="D38" s="100">
        <f t="shared" si="2"/>
        <v>304700</v>
      </c>
      <c r="E38" s="101">
        <f t="shared" si="2"/>
        <v>0</v>
      </c>
      <c r="F38" s="102">
        <f t="shared" si="3"/>
        <v>304700</v>
      </c>
    </row>
    <row r="39" spans="1:6" x14ac:dyDescent="0.2">
      <c r="A39" s="25" t="s">
        <v>237</v>
      </c>
      <c r="B39" s="60" t="s">
        <v>112</v>
      </c>
      <c r="C39" s="27" t="s">
        <v>436</v>
      </c>
      <c r="D39" s="100">
        <f t="shared" si="2"/>
        <v>304700</v>
      </c>
      <c r="E39" s="101">
        <f t="shared" si="2"/>
        <v>0</v>
      </c>
      <c r="F39" s="102">
        <f t="shared" si="3"/>
        <v>304700</v>
      </c>
    </row>
    <row r="40" spans="1:6" ht="66.75" customHeight="1" x14ac:dyDescent="0.2">
      <c r="A40" s="25" t="s">
        <v>448</v>
      </c>
      <c r="B40" s="60" t="s">
        <v>112</v>
      </c>
      <c r="C40" s="27" t="s">
        <v>437</v>
      </c>
      <c r="D40" s="100">
        <f t="shared" si="2"/>
        <v>304700</v>
      </c>
      <c r="E40" s="101">
        <f t="shared" si="2"/>
        <v>0</v>
      </c>
      <c r="F40" s="102">
        <f t="shared" si="3"/>
        <v>304700</v>
      </c>
    </row>
    <row r="41" spans="1:6" x14ac:dyDescent="0.2">
      <c r="A41" s="25" t="s">
        <v>124</v>
      </c>
      <c r="B41" s="60" t="s">
        <v>112</v>
      </c>
      <c r="C41" s="27" t="s">
        <v>438</v>
      </c>
      <c r="D41" s="100">
        <f t="shared" si="2"/>
        <v>304700</v>
      </c>
      <c r="E41" s="101">
        <f t="shared" si="2"/>
        <v>0</v>
      </c>
      <c r="F41" s="102">
        <f t="shared" si="3"/>
        <v>304700</v>
      </c>
    </row>
    <row r="42" spans="1:6" x14ac:dyDescent="0.2">
      <c r="A42" s="25" t="s">
        <v>130</v>
      </c>
      <c r="B42" s="60" t="s">
        <v>112</v>
      </c>
      <c r="C42" s="27" t="s">
        <v>439</v>
      </c>
      <c r="D42" s="100">
        <v>304700</v>
      </c>
      <c r="E42" s="101">
        <v>0</v>
      </c>
      <c r="F42" s="102">
        <f t="shared" si="3"/>
        <v>304700</v>
      </c>
    </row>
    <row r="43" spans="1:6" x14ac:dyDescent="0.2">
      <c r="A43" s="106" t="s">
        <v>133</v>
      </c>
      <c r="B43" s="107" t="s">
        <v>112</v>
      </c>
      <c r="C43" s="108" t="s">
        <v>244</v>
      </c>
      <c r="D43" s="109">
        <f t="shared" ref="D43:E47" si="4">D44</f>
        <v>15000</v>
      </c>
      <c r="E43" s="110">
        <f t="shared" si="4"/>
        <v>0</v>
      </c>
      <c r="F43" s="111">
        <f t="shared" si="0"/>
        <v>15000</v>
      </c>
    </row>
    <row r="44" spans="1:6" ht="36.950000000000003" customHeight="1" x14ac:dyDescent="0.2">
      <c r="A44" s="25" t="s">
        <v>235</v>
      </c>
      <c r="B44" s="60" t="s">
        <v>112</v>
      </c>
      <c r="C44" s="27" t="s">
        <v>245</v>
      </c>
      <c r="D44" s="100">
        <f t="shared" si="4"/>
        <v>15000</v>
      </c>
      <c r="E44" s="101">
        <f t="shared" si="4"/>
        <v>0</v>
      </c>
      <c r="F44" s="102">
        <f t="shared" si="0"/>
        <v>15000</v>
      </c>
    </row>
    <row r="45" spans="1:6" ht="22.5" x14ac:dyDescent="0.2">
      <c r="A45" s="25" t="s">
        <v>246</v>
      </c>
      <c r="B45" s="60" t="s">
        <v>112</v>
      </c>
      <c r="C45" s="27" t="s">
        <v>247</v>
      </c>
      <c r="D45" s="100">
        <f t="shared" si="4"/>
        <v>15000</v>
      </c>
      <c r="E45" s="101">
        <f t="shared" si="4"/>
        <v>0</v>
      </c>
      <c r="F45" s="102">
        <f t="shared" si="0"/>
        <v>15000</v>
      </c>
    </row>
    <row r="46" spans="1:6" ht="61.5" customHeight="1" x14ac:dyDescent="0.2">
      <c r="A46" s="25" t="s">
        <v>248</v>
      </c>
      <c r="B46" s="60" t="s">
        <v>112</v>
      </c>
      <c r="C46" s="27" t="s">
        <v>249</v>
      </c>
      <c r="D46" s="100">
        <f t="shared" si="4"/>
        <v>15000</v>
      </c>
      <c r="E46" s="101">
        <f t="shared" si="4"/>
        <v>0</v>
      </c>
      <c r="F46" s="102">
        <f t="shared" si="0"/>
        <v>15000</v>
      </c>
    </row>
    <row r="47" spans="1:6" x14ac:dyDescent="0.2">
      <c r="A47" s="25" t="s">
        <v>124</v>
      </c>
      <c r="B47" s="60" t="s">
        <v>112</v>
      </c>
      <c r="C47" s="27" t="s">
        <v>250</v>
      </c>
      <c r="D47" s="100">
        <f t="shared" si="4"/>
        <v>15000</v>
      </c>
      <c r="E47" s="101">
        <f t="shared" si="4"/>
        <v>0</v>
      </c>
      <c r="F47" s="102">
        <f t="shared" si="0"/>
        <v>15000</v>
      </c>
    </row>
    <row r="48" spans="1:6" x14ac:dyDescent="0.2">
      <c r="A48" s="25" t="s">
        <v>129</v>
      </c>
      <c r="B48" s="60" t="s">
        <v>112</v>
      </c>
      <c r="C48" s="27" t="s">
        <v>251</v>
      </c>
      <c r="D48" s="100">
        <v>15000</v>
      </c>
      <c r="E48" s="101">
        <v>0</v>
      </c>
      <c r="F48" s="102">
        <f t="shared" si="0"/>
        <v>15000</v>
      </c>
    </row>
    <row r="49" spans="1:6" s="93" customFormat="1" x14ac:dyDescent="0.2">
      <c r="A49" s="90" t="s">
        <v>134</v>
      </c>
      <c r="B49" s="91" t="s">
        <v>112</v>
      </c>
      <c r="C49" s="92" t="s">
        <v>252</v>
      </c>
      <c r="D49" s="103">
        <f>D50+D57+D72+D78</f>
        <v>306900</v>
      </c>
      <c r="E49" s="103">
        <f>E50+E57+E72+E78</f>
        <v>0</v>
      </c>
      <c r="F49" s="105">
        <f t="shared" si="0"/>
        <v>306900</v>
      </c>
    </row>
    <row r="50" spans="1:6" ht="36.950000000000003" customHeight="1" x14ac:dyDescent="0.2">
      <c r="A50" s="25" t="s">
        <v>219</v>
      </c>
      <c r="B50" s="60" t="s">
        <v>112</v>
      </c>
      <c r="C50" s="27" t="s">
        <v>253</v>
      </c>
      <c r="D50" s="100">
        <f>D51</f>
        <v>205400</v>
      </c>
      <c r="E50" s="101">
        <f>E55+E56</f>
        <v>0</v>
      </c>
      <c r="F50" s="102">
        <f t="shared" si="0"/>
        <v>205400</v>
      </c>
    </row>
    <row r="51" spans="1:6" ht="24.6" customHeight="1" x14ac:dyDescent="0.2">
      <c r="A51" s="25" t="s">
        <v>221</v>
      </c>
      <c r="B51" s="60" t="s">
        <v>112</v>
      </c>
      <c r="C51" s="27" t="s">
        <v>254</v>
      </c>
      <c r="D51" s="100">
        <f>D52</f>
        <v>205400</v>
      </c>
      <c r="E51" s="101">
        <f>E50</f>
        <v>0</v>
      </c>
      <c r="F51" s="102">
        <f t="shared" si="0"/>
        <v>205400</v>
      </c>
    </row>
    <row r="52" spans="1:6" ht="73.7" customHeight="1" x14ac:dyDescent="0.2">
      <c r="A52" s="25" t="s">
        <v>255</v>
      </c>
      <c r="B52" s="60" t="s">
        <v>112</v>
      </c>
      <c r="C52" s="27" t="s">
        <v>256</v>
      </c>
      <c r="D52" s="100">
        <f>D53</f>
        <v>205400</v>
      </c>
      <c r="E52" s="101">
        <f>E51</f>
        <v>0</v>
      </c>
      <c r="F52" s="102">
        <f t="shared" si="0"/>
        <v>205400</v>
      </c>
    </row>
    <row r="53" spans="1:6" x14ac:dyDescent="0.2">
      <c r="A53" s="25" t="s">
        <v>124</v>
      </c>
      <c r="B53" s="60" t="s">
        <v>112</v>
      </c>
      <c r="C53" s="27" t="s">
        <v>257</v>
      </c>
      <c r="D53" s="100">
        <f>D54</f>
        <v>205400</v>
      </c>
      <c r="E53" s="101">
        <f>E51</f>
        <v>0</v>
      </c>
      <c r="F53" s="102">
        <f t="shared" si="0"/>
        <v>205400</v>
      </c>
    </row>
    <row r="54" spans="1:6" x14ac:dyDescent="0.2">
      <c r="A54" s="25" t="s">
        <v>125</v>
      </c>
      <c r="B54" s="60" t="s">
        <v>112</v>
      </c>
      <c r="C54" s="27" t="s">
        <v>258</v>
      </c>
      <c r="D54" s="100">
        <f>D55+D56</f>
        <v>205400</v>
      </c>
      <c r="E54" s="100">
        <f>E55+E56</f>
        <v>0</v>
      </c>
      <c r="F54" s="102">
        <f t="shared" si="0"/>
        <v>205400</v>
      </c>
    </row>
    <row r="55" spans="1:6" ht="24.6" customHeight="1" x14ac:dyDescent="0.2">
      <c r="A55" s="25" t="s">
        <v>126</v>
      </c>
      <c r="B55" s="60" t="s">
        <v>112</v>
      </c>
      <c r="C55" s="27" t="s">
        <v>259</v>
      </c>
      <c r="D55" s="100">
        <v>203800</v>
      </c>
      <c r="E55" s="101">
        <v>0</v>
      </c>
      <c r="F55" s="102">
        <f t="shared" si="0"/>
        <v>203800</v>
      </c>
    </row>
    <row r="56" spans="1:6" x14ac:dyDescent="0.2">
      <c r="A56" s="25" t="s">
        <v>127</v>
      </c>
      <c r="B56" s="60" t="s">
        <v>112</v>
      </c>
      <c r="C56" s="27" t="s">
        <v>260</v>
      </c>
      <c r="D56" s="100">
        <v>1600</v>
      </c>
      <c r="E56" s="101">
        <v>0</v>
      </c>
      <c r="F56" s="102">
        <f t="shared" si="0"/>
        <v>1600</v>
      </c>
    </row>
    <row r="57" spans="1:6" ht="24.6" customHeight="1" x14ac:dyDescent="0.2">
      <c r="A57" s="25" t="s">
        <v>261</v>
      </c>
      <c r="B57" s="60" t="s">
        <v>112</v>
      </c>
      <c r="C57" s="27" t="s">
        <v>262</v>
      </c>
      <c r="D57" s="100">
        <f>D58+D63</f>
        <v>84000</v>
      </c>
      <c r="E57" s="100">
        <f>E58+E63</f>
        <v>0</v>
      </c>
      <c r="F57" s="102">
        <f t="shared" si="0"/>
        <v>84000</v>
      </c>
    </row>
    <row r="58" spans="1:6" ht="71.25" customHeight="1" x14ac:dyDescent="0.2">
      <c r="A58" s="25" t="s">
        <v>263</v>
      </c>
      <c r="B58" s="60" t="s">
        <v>112</v>
      </c>
      <c r="C58" s="27" t="s">
        <v>264</v>
      </c>
      <c r="D58" s="100">
        <v>20000</v>
      </c>
      <c r="E58" s="101">
        <f>E59</f>
        <v>0</v>
      </c>
      <c r="F58" s="102">
        <f t="shared" si="0"/>
        <v>20000</v>
      </c>
    </row>
    <row r="59" spans="1:6" ht="110.65" customHeight="1" x14ac:dyDescent="0.2">
      <c r="A59" s="89" t="s">
        <v>265</v>
      </c>
      <c r="B59" s="60" t="s">
        <v>112</v>
      </c>
      <c r="C59" s="27" t="s">
        <v>266</v>
      </c>
      <c r="D59" s="100">
        <v>20000</v>
      </c>
      <c r="E59" s="101">
        <f>E60</f>
        <v>0</v>
      </c>
      <c r="F59" s="102">
        <f t="shared" si="0"/>
        <v>20000</v>
      </c>
    </row>
    <row r="60" spans="1:6" x14ac:dyDescent="0.2">
      <c r="A60" s="25" t="s">
        <v>124</v>
      </c>
      <c r="B60" s="60" t="s">
        <v>112</v>
      </c>
      <c r="C60" s="27" t="s">
        <v>267</v>
      </c>
      <c r="D60" s="100">
        <v>20000</v>
      </c>
      <c r="E60" s="101">
        <f>E61</f>
        <v>0</v>
      </c>
      <c r="F60" s="102">
        <f t="shared" si="0"/>
        <v>20000</v>
      </c>
    </row>
    <row r="61" spans="1:6" x14ac:dyDescent="0.2">
      <c r="A61" s="25" t="s">
        <v>125</v>
      </c>
      <c r="B61" s="60" t="s">
        <v>112</v>
      </c>
      <c r="C61" s="27" t="s">
        <v>268</v>
      </c>
      <c r="D61" s="100">
        <v>20000</v>
      </c>
      <c r="E61" s="101">
        <f>E62</f>
        <v>0</v>
      </c>
      <c r="F61" s="102">
        <f t="shared" si="0"/>
        <v>20000</v>
      </c>
    </row>
    <row r="62" spans="1:6" x14ac:dyDescent="0.2">
      <c r="A62" s="25" t="s">
        <v>128</v>
      </c>
      <c r="B62" s="60" t="s">
        <v>112</v>
      </c>
      <c r="C62" s="27" t="s">
        <v>269</v>
      </c>
      <c r="D62" s="100">
        <v>20000</v>
      </c>
      <c r="E62" s="101">
        <v>0</v>
      </c>
      <c r="F62" s="102">
        <f t="shared" si="0"/>
        <v>20000</v>
      </c>
    </row>
    <row r="63" spans="1:6" ht="36.950000000000003" customHeight="1" x14ac:dyDescent="0.2">
      <c r="A63" s="25" t="s">
        <v>270</v>
      </c>
      <c r="B63" s="60" t="s">
        <v>112</v>
      </c>
      <c r="C63" s="27" t="s">
        <v>271</v>
      </c>
      <c r="D63" s="100">
        <f>D64+D68</f>
        <v>64000</v>
      </c>
      <c r="E63" s="100">
        <f>E64+E68</f>
        <v>0</v>
      </c>
      <c r="F63" s="102">
        <f t="shared" si="0"/>
        <v>64000</v>
      </c>
    </row>
    <row r="64" spans="1:6" ht="123" customHeight="1" x14ac:dyDescent="0.2">
      <c r="A64" s="89" t="s">
        <v>272</v>
      </c>
      <c r="B64" s="60" t="s">
        <v>112</v>
      </c>
      <c r="C64" s="27" t="s">
        <v>273</v>
      </c>
      <c r="D64" s="100">
        <f t="shared" ref="D64:E66" si="5">D65</f>
        <v>48400</v>
      </c>
      <c r="E64" s="101">
        <f t="shared" si="5"/>
        <v>0</v>
      </c>
      <c r="F64" s="102">
        <f t="shared" si="0"/>
        <v>48400</v>
      </c>
    </row>
    <row r="65" spans="1:6" ht="24.6" customHeight="1" x14ac:dyDescent="0.2">
      <c r="A65" s="25" t="s">
        <v>120</v>
      </c>
      <c r="B65" s="60" t="s">
        <v>112</v>
      </c>
      <c r="C65" s="27" t="s">
        <v>274</v>
      </c>
      <c r="D65" s="100">
        <f t="shared" si="5"/>
        <v>48400</v>
      </c>
      <c r="E65" s="101">
        <f t="shared" si="5"/>
        <v>0</v>
      </c>
      <c r="F65" s="102">
        <f t="shared" si="0"/>
        <v>48400</v>
      </c>
    </row>
    <row r="66" spans="1:6" ht="36.950000000000003" customHeight="1" x14ac:dyDescent="0.2">
      <c r="A66" s="25" t="s">
        <v>121</v>
      </c>
      <c r="B66" s="60" t="s">
        <v>112</v>
      </c>
      <c r="C66" s="27" t="s">
        <v>275</v>
      </c>
      <c r="D66" s="100">
        <f t="shared" si="5"/>
        <v>48400</v>
      </c>
      <c r="E66" s="101">
        <f t="shared" si="5"/>
        <v>0</v>
      </c>
      <c r="F66" s="102">
        <f t="shared" si="0"/>
        <v>48400</v>
      </c>
    </row>
    <row r="67" spans="1:6" x14ac:dyDescent="0.2">
      <c r="A67" s="25" t="s">
        <v>122</v>
      </c>
      <c r="B67" s="60" t="s">
        <v>112</v>
      </c>
      <c r="C67" s="27" t="s">
        <v>276</v>
      </c>
      <c r="D67" s="100">
        <v>48400</v>
      </c>
      <c r="E67" s="101">
        <v>0</v>
      </c>
      <c r="F67" s="102">
        <f t="shared" si="0"/>
        <v>48400</v>
      </c>
    </row>
    <row r="68" spans="1:6" ht="98.45" customHeight="1" x14ac:dyDescent="0.2">
      <c r="A68" s="89" t="s">
        <v>277</v>
      </c>
      <c r="B68" s="60" t="s">
        <v>112</v>
      </c>
      <c r="C68" s="27" t="s">
        <v>278</v>
      </c>
      <c r="D68" s="100">
        <v>15600</v>
      </c>
      <c r="E68" s="101">
        <f>E69</f>
        <v>0</v>
      </c>
      <c r="F68" s="102">
        <f t="shared" si="0"/>
        <v>15600</v>
      </c>
    </row>
    <row r="69" spans="1:6" ht="24.6" customHeight="1" x14ac:dyDescent="0.2">
      <c r="A69" s="25" t="s">
        <v>120</v>
      </c>
      <c r="B69" s="60" t="s">
        <v>112</v>
      </c>
      <c r="C69" s="27" t="s">
        <v>279</v>
      </c>
      <c r="D69" s="100">
        <v>15600</v>
      </c>
      <c r="E69" s="101">
        <f>E70</f>
        <v>0</v>
      </c>
      <c r="F69" s="102">
        <f t="shared" si="0"/>
        <v>15600</v>
      </c>
    </row>
    <row r="70" spans="1:6" ht="36.950000000000003" customHeight="1" x14ac:dyDescent="0.2">
      <c r="A70" s="25" t="s">
        <v>121</v>
      </c>
      <c r="B70" s="60" t="s">
        <v>112</v>
      </c>
      <c r="C70" s="27" t="s">
        <v>280</v>
      </c>
      <c r="D70" s="100">
        <v>15600</v>
      </c>
      <c r="E70" s="101">
        <f>E71</f>
        <v>0</v>
      </c>
      <c r="F70" s="102">
        <f t="shared" si="0"/>
        <v>15600</v>
      </c>
    </row>
    <row r="71" spans="1:6" x14ac:dyDescent="0.2">
      <c r="A71" s="25" t="s">
        <v>122</v>
      </c>
      <c r="B71" s="60" t="s">
        <v>112</v>
      </c>
      <c r="C71" s="27" t="s">
        <v>281</v>
      </c>
      <c r="D71" s="100">
        <v>15600</v>
      </c>
      <c r="E71" s="101">
        <v>0</v>
      </c>
      <c r="F71" s="102">
        <f t="shared" si="0"/>
        <v>15600</v>
      </c>
    </row>
    <row r="72" spans="1:6" ht="61.5" customHeight="1" x14ac:dyDescent="0.2">
      <c r="A72" s="25" t="s">
        <v>282</v>
      </c>
      <c r="B72" s="60" t="s">
        <v>112</v>
      </c>
      <c r="C72" s="27" t="s">
        <v>283</v>
      </c>
      <c r="D72" s="100">
        <v>3000</v>
      </c>
      <c r="E72" s="101">
        <f>E73</f>
        <v>0</v>
      </c>
      <c r="F72" s="102">
        <f t="shared" si="0"/>
        <v>3000</v>
      </c>
    </row>
    <row r="73" spans="1:6" ht="24.6" customHeight="1" x14ac:dyDescent="0.2">
      <c r="A73" s="25" t="s">
        <v>284</v>
      </c>
      <c r="B73" s="60" t="s">
        <v>112</v>
      </c>
      <c r="C73" s="27" t="s">
        <v>285</v>
      </c>
      <c r="D73" s="100">
        <v>3000</v>
      </c>
      <c r="E73" s="101">
        <f>E74</f>
        <v>0</v>
      </c>
      <c r="F73" s="102">
        <f t="shared" si="0"/>
        <v>3000</v>
      </c>
    </row>
    <row r="74" spans="1:6" ht="123" customHeight="1" x14ac:dyDescent="0.2">
      <c r="A74" s="89" t="s">
        <v>286</v>
      </c>
      <c r="B74" s="60" t="s">
        <v>112</v>
      </c>
      <c r="C74" s="27" t="s">
        <v>287</v>
      </c>
      <c r="D74" s="100">
        <v>3000</v>
      </c>
      <c r="E74" s="101">
        <f>E75</f>
        <v>0</v>
      </c>
      <c r="F74" s="102">
        <f t="shared" si="0"/>
        <v>3000</v>
      </c>
    </row>
    <row r="75" spans="1:6" ht="24.6" customHeight="1" x14ac:dyDescent="0.2">
      <c r="A75" s="25" t="s">
        <v>120</v>
      </c>
      <c r="B75" s="60" t="s">
        <v>112</v>
      </c>
      <c r="C75" s="27" t="s">
        <v>288</v>
      </c>
      <c r="D75" s="100">
        <v>3000</v>
      </c>
      <c r="E75" s="101">
        <f>E76</f>
        <v>0</v>
      </c>
      <c r="F75" s="102">
        <f t="shared" si="0"/>
        <v>3000</v>
      </c>
    </row>
    <row r="76" spans="1:6" ht="36.950000000000003" customHeight="1" x14ac:dyDescent="0.2">
      <c r="A76" s="25" t="s">
        <v>121</v>
      </c>
      <c r="B76" s="60" t="s">
        <v>112</v>
      </c>
      <c r="C76" s="27" t="s">
        <v>289</v>
      </c>
      <c r="D76" s="100">
        <v>3000</v>
      </c>
      <c r="E76" s="101">
        <f>E77</f>
        <v>0</v>
      </c>
      <c r="F76" s="102">
        <f t="shared" si="0"/>
        <v>3000</v>
      </c>
    </row>
    <row r="77" spans="1:6" x14ac:dyDescent="0.2">
      <c r="A77" s="25" t="s">
        <v>122</v>
      </c>
      <c r="B77" s="60" t="s">
        <v>112</v>
      </c>
      <c r="C77" s="27" t="s">
        <v>290</v>
      </c>
      <c r="D77" s="100">
        <v>3000</v>
      </c>
      <c r="E77" s="101">
        <v>0</v>
      </c>
      <c r="F77" s="102">
        <f t="shared" si="0"/>
        <v>3000</v>
      </c>
    </row>
    <row r="78" spans="1:6" ht="36.950000000000003" customHeight="1" x14ac:dyDescent="0.2">
      <c r="A78" s="25" t="s">
        <v>235</v>
      </c>
      <c r="B78" s="60" t="s">
        <v>112</v>
      </c>
      <c r="C78" s="27" t="s">
        <v>291</v>
      </c>
      <c r="D78" s="100">
        <f t="shared" ref="D78:E82" si="6">D79</f>
        <v>14500</v>
      </c>
      <c r="E78" s="101">
        <f t="shared" si="6"/>
        <v>0</v>
      </c>
      <c r="F78" s="102">
        <f t="shared" si="0"/>
        <v>14500</v>
      </c>
    </row>
    <row r="79" spans="1:6" x14ac:dyDescent="0.2">
      <c r="A79" s="25" t="s">
        <v>237</v>
      </c>
      <c r="B79" s="60" t="s">
        <v>112</v>
      </c>
      <c r="C79" s="27" t="s">
        <v>292</v>
      </c>
      <c r="D79" s="100">
        <f t="shared" si="6"/>
        <v>14500</v>
      </c>
      <c r="E79" s="101">
        <f t="shared" si="6"/>
        <v>0</v>
      </c>
      <c r="F79" s="102">
        <f t="shared" si="0"/>
        <v>14500</v>
      </c>
    </row>
    <row r="80" spans="1:6" ht="86.1" customHeight="1" x14ac:dyDescent="0.2">
      <c r="A80" s="89" t="s">
        <v>293</v>
      </c>
      <c r="B80" s="60" t="s">
        <v>112</v>
      </c>
      <c r="C80" s="27" t="s">
        <v>294</v>
      </c>
      <c r="D80" s="100">
        <f t="shared" si="6"/>
        <v>14500</v>
      </c>
      <c r="E80" s="101">
        <f t="shared" si="6"/>
        <v>0</v>
      </c>
      <c r="F80" s="102">
        <f t="shared" si="0"/>
        <v>14500</v>
      </c>
    </row>
    <row r="81" spans="1:6" ht="24.6" customHeight="1" x14ac:dyDescent="0.2">
      <c r="A81" s="25" t="s">
        <v>120</v>
      </c>
      <c r="B81" s="60" t="s">
        <v>112</v>
      </c>
      <c r="C81" s="27" t="s">
        <v>295</v>
      </c>
      <c r="D81" s="100">
        <f t="shared" si="6"/>
        <v>14500</v>
      </c>
      <c r="E81" s="101">
        <f t="shared" si="6"/>
        <v>0</v>
      </c>
      <c r="F81" s="102">
        <f t="shared" si="0"/>
        <v>14500</v>
      </c>
    </row>
    <row r="82" spans="1:6" ht="36.950000000000003" customHeight="1" x14ac:dyDescent="0.2">
      <c r="A82" s="25" t="s">
        <v>121</v>
      </c>
      <c r="B82" s="60" t="s">
        <v>112</v>
      </c>
      <c r="C82" s="27" t="s">
        <v>296</v>
      </c>
      <c r="D82" s="100">
        <f t="shared" si="6"/>
        <v>14500</v>
      </c>
      <c r="E82" s="101">
        <f t="shared" si="6"/>
        <v>0</v>
      </c>
      <c r="F82" s="102">
        <f t="shared" si="0"/>
        <v>14500</v>
      </c>
    </row>
    <row r="83" spans="1:6" x14ac:dyDescent="0.2">
      <c r="A83" s="25" t="s">
        <v>122</v>
      </c>
      <c r="B83" s="60" t="s">
        <v>112</v>
      </c>
      <c r="C83" s="27" t="s">
        <v>297</v>
      </c>
      <c r="D83" s="100">
        <v>14500</v>
      </c>
      <c r="E83" s="101">
        <v>0</v>
      </c>
      <c r="F83" s="102">
        <f t="shared" si="0"/>
        <v>14500</v>
      </c>
    </row>
    <row r="84" spans="1:6" x14ac:dyDescent="0.2">
      <c r="A84" s="52" t="s">
        <v>135</v>
      </c>
      <c r="B84" s="53" t="s">
        <v>112</v>
      </c>
      <c r="C84" s="54" t="s">
        <v>298</v>
      </c>
      <c r="D84" s="94">
        <f t="shared" ref="D84:E89" si="7">D85</f>
        <v>240200</v>
      </c>
      <c r="E84" s="95">
        <f t="shared" si="7"/>
        <v>0</v>
      </c>
      <c r="F84" s="96">
        <f t="shared" ref="F84:F136" si="8">IF(OR(D84="-",IF(E84="-",0,E84)&gt;=IF(D84="-",0,D84)),"-",IF(D84="-",0,D84)-IF(E84="-",0,E84))</f>
        <v>240200</v>
      </c>
    </row>
    <row r="85" spans="1:6" ht="22.5" x14ac:dyDescent="0.2">
      <c r="A85" s="25" t="s">
        <v>136</v>
      </c>
      <c r="B85" s="60" t="s">
        <v>112</v>
      </c>
      <c r="C85" s="27" t="s">
        <v>299</v>
      </c>
      <c r="D85" s="100">
        <f t="shared" si="7"/>
        <v>240200</v>
      </c>
      <c r="E85" s="101">
        <f t="shared" si="7"/>
        <v>0</v>
      </c>
      <c r="F85" s="102">
        <f t="shared" si="8"/>
        <v>240200</v>
      </c>
    </row>
    <row r="86" spans="1:6" ht="36.950000000000003" customHeight="1" x14ac:dyDescent="0.2">
      <c r="A86" s="25" t="s">
        <v>235</v>
      </c>
      <c r="B86" s="60" t="s">
        <v>112</v>
      </c>
      <c r="C86" s="27" t="s">
        <v>300</v>
      </c>
      <c r="D86" s="100">
        <f t="shared" si="7"/>
        <v>240200</v>
      </c>
      <c r="E86" s="101">
        <f t="shared" si="7"/>
        <v>0</v>
      </c>
      <c r="F86" s="102">
        <f t="shared" si="8"/>
        <v>240200</v>
      </c>
    </row>
    <row r="87" spans="1:6" x14ac:dyDescent="0.2">
      <c r="A87" s="25" t="s">
        <v>237</v>
      </c>
      <c r="B87" s="60" t="s">
        <v>112</v>
      </c>
      <c r="C87" s="27" t="s">
        <v>301</v>
      </c>
      <c r="D87" s="100">
        <f t="shared" si="7"/>
        <v>240200</v>
      </c>
      <c r="E87" s="101">
        <f t="shared" si="7"/>
        <v>0</v>
      </c>
      <c r="F87" s="102">
        <f t="shared" si="8"/>
        <v>240200</v>
      </c>
    </row>
    <row r="88" spans="1:6" ht="73.7" customHeight="1" x14ac:dyDescent="0.2">
      <c r="A88" s="25" t="s">
        <v>302</v>
      </c>
      <c r="B88" s="60" t="s">
        <v>112</v>
      </c>
      <c r="C88" s="27" t="s">
        <v>303</v>
      </c>
      <c r="D88" s="100">
        <f t="shared" si="7"/>
        <v>240200</v>
      </c>
      <c r="E88" s="101">
        <f t="shared" si="7"/>
        <v>0</v>
      </c>
      <c r="F88" s="102">
        <f t="shared" si="8"/>
        <v>240200</v>
      </c>
    </row>
    <row r="89" spans="1:6" ht="61.5" customHeight="1" x14ac:dyDescent="0.2">
      <c r="A89" s="25" t="s">
        <v>115</v>
      </c>
      <c r="B89" s="60" t="s">
        <v>112</v>
      </c>
      <c r="C89" s="27" t="s">
        <v>304</v>
      </c>
      <c r="D89" s="100">
        <f t="shared" si="7"/>
        <v>240200</v>
      </c>
      <c r="E89" s="101">
        <f t="shared" si="7"/>
        <v>0</v>
      </c>
      <c r="F89" s="102">
        <f t="shared" si="8"/>
        <v>240200</v>
      </c>
    </row>
    <row r="90" spans="1:6" ht="24.6" customHeight="1" x14ac:dyDescent="0.2">
      <c r="A90" s="25" t="s">
        <v>116</v>
      </c>
      <c r="B90" s="60" t="s">
        <v>112</v>
      </c>
      <c r="C90" s="27" t="s">
        <v>305</v>
      </c>
      <c r="D90" s="100">
        <f>D91+D92</f>
        <v>240200</v>
      </c>
      <c r="E90" s="101">
        <f>E91+E92</f>
        <v>0</v>
      </c>
      <c r="F90" s="102">
        <f t="shared" si="8"/>
        <v>240200</v>
      </c>
    </row>
    <row r="91" spans="1:6" ht="24.6" customHeight="1" x14ac:dyDescent="0.2">
      <c r="A91" s="25" t="s">
        <v>117</v>
      </c>
      <c r="B91" s="60" t="s">
        <v>112</v>
      </c>
      <c r="C91" s="27" t="s">
        <v>306</v>
      </c>
      <c r="D91" s="100">
        <v>184500</v>
      </c>
      <c r="E91" s="101">
        <v>0</v>
      </c>
      <c r="F91" s="102">
        <f t="shared" si="8"/>
        <v>184500</v>
      </c>
    </row>
    <row r="92" spans="1:6" ht="47.25" customHeight="1" x14ac:dyDescent="0.2">
      <c r="A92" s="25" t="s">
        <v>119</v>
      </c>
      <c r="B92" s="60" t="s">
        <v>112</v>
      </c>
      <c r="C92" s="27" t="s">
        <v>307</v>
      </c>
      <c r="D92" s="100">
        <v>55700</v>
      </c>
      <c r="E92" s="101">
        <v>0</v>
      </c>
      <c r="F92" s="102">
        <f t="shared" si="8"/>
        <v>55700</v>
      </c>
    </row>
    <row r="93" spans="1:6" ht="24" hidden="1" customHeight="1" x14ac:dyDescent="0.2">
      <c r="A93" s="52" t="s">
        <v>137</v>
      </c>
      <c r="B93" s="53" t="s">
        <v>112</v>
      </c>
      <c r="C93" s="54" t="s">
        <v>308</v>
      </c>
      <c r="D93" s="94">
        <f>D95+D103</f>
        <v>30100</v>
      </c>
      <c r="E93" s="95">
        <f>E95+E103</f>
        <v>0</v>
      </c>
      <c r="F93" s="96">
        <f t="shared" si="8"/>
        <v>30100</v>
      </c>
    </row>
    <row r="94" spans="1:6" ht="24.6" customHeight="1" x14ac:dyDescent="0.2">
      <c r="A94" s="52" t="s">
        <v>137</v>
      </c>
      <c r="B94" s="53" t="s">
        <v>112</v>
      </c>
      <c r="C94" s="54" t="s">
        <v>308</v>
      </c>
      <c r="D94" s="94">
        <f>D95</f>
        <v>24900</v>
      </c>
      <c r="E94" s="95">
        <f>E95+E103</f>
        <v>0</v>
      </c>
      <c r="F94" s="96">
        <f t="shared" si="8"/>
        <v>24900</v>
      </c>
    </row>
    <row r="95" spans="1:6" x14ac:dyDescent="0.2">
      <c r="A95" s="25" t="s">
        <v>309</v>
      </c>
      <c r="B95" s="60" t="s">
        <v>112</v>
      </c>
      <c r="C95" s="27" t="s">
        <v>310</v>
      </c>
      <c r="D95" s="100">
        <f>D96</f>
        <v>24900</v>
      </c>
      <c r="E95" s="101">
        <f>E96</f>
        <v>0</v>
      </c>
      <c r="F95" s="102">
        <f t="shared" si="8"/>
        <v>24900</v>
      </c>
    </row>
    <row r="96" spans="1:6" ht="61.5" customHeight="1" x14ac:dyDescent="0.2">
      <c r="A96" s="25" t="s">
        <v>282</v>
      </c>
      <c r="B96" s="60" t="s">
        <v>112</v>
      </c>
      <c r="C96" s="27" t="s">
        <v>311</v>
      </c>
      <c r="D96" s="100">
        <f>D97+D102</f>
        <v>24900</v>
      </c>
      <c r="E96" s="101">
        <f>E97+E102</f>
        <v>0</v>
      </c>
      <c r="F96" s="102">
        <f t="shared" si="8"/>
        <v>24900</v>
      </c>
    </row>
    <row r="97" spans="1:6" x14ac:dyDescent="0.2">
      <c r="A97" s="25" t="s">
        <v>312</v>
      </c>
      <c r="B97" s="60" t="s">
        <v>112</v>
      </c>
      <c r="C97" s="27" t="s">
        <v>313</v>
      </c>
      <c r="D97" s="100">
        <f t="shared" ref="D97:E100" si="9">D98</f>
        <v>19700</v>
      </c>
      <c r="E97" s="101">
        <f t="shared" si="9"/>
        <v>0</v>
      </c>
      <c r="F97" s="102">
        <f t="shared" si="8"/>
        <v>19700</v>
      </c>
    </row>
    <row r="98" spans="1:6" ht="99" customHeight="1" x14ac:dyDescent="0.2">
      <c r="A98" s="89" t="s">
        <v>314</v>
      </c>
      <c r="B98" s="60" t="s">
        <v>112</v>
      </c>
      <c r="C98" s="27" t="s">
        <v>315</v>
      </c>
      <c r="D98" s="100">
        <f t="shared" si="9"/>
        <v>19700</v>
      </c>
      <c r="E98" s="101">
        <f t="shared" si="9"/>
        <v>0</v>
      </c>
      <c r="F98" s="102">
        <f t="shared" si="8"/>
        <v>19700</v>
      </c>
    </row>
    <row r="99" spans="1:6" ht="24.6" customHeight="1" x14ac:dyDescent="0.2">
      <c r="A99" s="25" t="s">
        <v>120</v>
      </c>
      <c r="B99" s="60" t="s">
        <v>112</v>
      </c>
      <c r="C99" s="27" t="s">
        <v>316</v>
      </c>
      <c r="D99" s="100">
        <f t="shared" si="9"/>
        <v>19700</v>
      </c>
      <c r="E99" s="101">
        <f t="shared" si="9"/>
        <v>0</v>
      </c>
      <c r="F99" s="102">
        <f t="shared" si="8"/>
        <v>19700</v>
      </c>
    </row>
    <row r="100" spans="1:6" ht="36.950000000000003" customHeight="1" x14ac:dyDescent="0.2">
      <c r="A100" s="25" t="s">
        <v>121</v>
      </c>
      <c r="B100" s="60" t="s">
        <v>112</v>
      </c>
      <c r="C100" s="27" t="s">
        <v>317</v>
      </c>
      <c r="D100" s="100">
        <f t="shared" si="9"/>
        <v>19700</v>
      </c>
      <c r="E100" s="101">
        <f t="shared" si="9"/>
        <v>0</v>
      </c>
      <c r="F100" s="102">
        <f t="shared" si="8"/>
        <v>19700</v>
      </c>
    </row>
    <row r="101" spans="1:6" x14ac:dyDescent="0.2">
      <c r="A101" s="25" t="s">
        <v>122</v>
      </c>
      <c r="B101" s="60" t="s">
        <v>112</v>
      </c>
      <c r="C101" s="27" t="s">
        <v>318</v>
      </c>
      <c r="D101" s="100">
        <v>19700</v>
      </c>
      <c r="E101" s="101">
        <v>0</v>
      </c>
      <c r="F101" s="102">
        <f t="shared" si="8"/>
        <v>19700</v>
      </c>
    </row>
    <row r="102" spans="1:6" ht="22.5" x14ac:dyDescent="0.2">
      <c r="A102" s="25" t="s">
        <v>440</v>
      </c>
      <c r="B102" s="60" t="s">
        <v>112</v>
      </c>
      <c r="C102" s="27" t="s">
        <v>442</v>
      </c>
      <c r="D102" s="100">
        <f>D103</f>
        <v>5200</v>
      </c>
      <c r="E102" s="101">
        <f>E101</f>
        <v>0</v>
      </c>
      <c r="F102" s="102">
        <f t="shared" ref="F102" si="10">IF(OR(D102="-",IF(E102="-",0,E102)&gt;=IF(D102="-",0,D102)),"-",IF(D102="-",0,D102)-IF(E102="-",0,E102))</f>
        <v>5200</v>
      </c>
    </row>
    <row r="103" spans="1:6" ht="99" customHeight="1" x14ac:dyDescent="0.2">
      <c r="A103" s="89" t="s">
        <v>441</v>
      </c>
      <c r="B103" s="60" t="s">
        <v>112</v>
      </c>
      <c r="C103" s="27" t="s">
        <v>443</v>
      </c>
      <c r="D103" s="100">
        <f>D104</f>
        <v>5200</v>
      </c>
      <c r="E103" s="101">
        <f>E104</f>
        <v>0</v>
      </c>
      <c r="F103" s="102">
        <f t="shared" si="8"/>
        <v>5200</v>
      </c>
    </row>
    <row r="104" spans="1:6" ht="43.5" customHeight="1" x14ac:dyDescent="0.2">
      <c r="A104" s="25" t="s">
        <v>120</v>
      </c>
      <c r="B104" s="60" t="s">
        <v>112</v>
      </c>
      <c r="C104" s="27" t="s">
        <v>444</v>
      </c>
      <c r="D104" s="100">
        <f>D105</f>
        <v>5200</v>
      </c>
      <c r="E104" s="101">
        <f>E105</f>
        <v>0</v>
      </c>
      <c r="F104" s="102">
        <f t="shared" si="8"/>
        <v>5200</v>
      </c>
    </row>
    <row r="105" spans="1:6" ht="36.950000000000003" customHeight="1" x14ac:dyDescent="0.2">
      <c r="A105" s="25" t="s">
        <v>121</v>
      </c>
      <c r="B105" s="60" t="s">
        <v>112</v>
      </c>
      <c r="C105" s="27" t="s">
        <v>445</v>
      </c>
      <c r="D105" s="100">
        <f>D106</f>
        <v>5200</v>
      </c>
      <c r="E105" s="101">
        <f>E106</f>
        <v>0</v>
      </c>
      <c r="F105" s="102">
        <f t="shared" si="8"/>
        <v>5200</v>
      </c>
    </row>
    <row r="106" spans="1:6" x14ac:dyDescent="0.2">
      <c r="A106" s="25" t="s">
        <v>122</v>
      </c>
      <c r="B106" s="60" t="s">
        <v>112</v>
      </c>
      <c r="C106" s="27" t="s">
        <v>446</v>
      </c>
      <c r="D106" s="100">
        <v>5200</v>
      </c>
      <c r="E106" s="101">
        <v>0</v>
      </c>
      <c r="F106" s="102">
        <f t="shared" si="8"/>
        <v>5200</v>
      </c>
    </row>
    <row r="107" spans="1:6" x14ac:dyDescent="0.2">
      <c r="A107" s="52" t="s">
        <v>138</v>
      </c>
      <c r="B107" s="53" t="s">
        <v>112</v>
      </c>
      <c r="C107" s="54" t="s">
        <v>319</v>
      </c>
      <c r="D107" s="94">
        <f>D108</f>
        <v>539800</v>
      </c>
      <c r="E107" s="95">
        <f>E108</f>
        <v>0</v>
      </c>
      <c r="F107" s="96">
        <f t="shared" si="8"/>
        <v>539800</v>
      </c>
    </row>
    <row r="108" spans="1:6" x14ac:dyDescent="0.2">
      <c r="A108" s="25" t="s">
        <v>139</v>
      </c>
      <c r="B108" s="60" t="s">
        <v>112</v>
      </c>
      <c r="C108" s="27" t="s">
        <v>320</v>
      </c>
      <c r="D108" s="100">
        <f>D109</f>
        <v>539800</v>
      </c>
      <c r="E108" s="101">
        <f>E109</f>
        <v>0</v>
      </c>
      <c r="F108" s="102">
        <f t="shared" si="8"/>
        <v>539800</v>
      </c>
    </row>
    <row r="109" spans="1:6" ht="36.950000000000003" customHeight="1" x14ac:dyDescent="0.2">
      <c r="A109" s="25" t="s">
        <v>321</v>
      </c>
      <c r="B109" s="60" t="s">
        <v>112</v>
      </c>
      <c r="C109" s="27" t="s">
        <v>322</v>
      </c>
      <c r="D109" s="100">
        <f>D110+D115</f>
        <v>539800</v>
      </c>
      <c r="E109" s="101">
        <f>E110+E115</f>
        <v>0</v>
      </c>
      <c r="F109" s="102">
        <f t="shared" si="8"/>
        <v>539800</v>
      </c>
    </row>
    <row r="110" spans="1:6" ht="36.950000000000003" customHeight="1" x14ac:dyDescent="0.2">
      <c r="A110" s="25" t="s">
        <v>323</v>
      </c>
      <c r="B110" s="60" t="s">
        <v>112</v>
      </c>
      <c r="C110" s="27" t="s">
        <v>324</v>
      </c>
      <c r="D110" s="100">
        <f t="shared" ref="D110:E113" si="11">D111</f>
        <v>469800</v>
      </c>
      <c r="E110" s="101">
        <f t="shared" si="11"/>
        <v>0</v>
      </c>
      <c r="F110" s="102">
        <f t="shared" si="8"/>
        <v>469800</v>
      </c>
    </row>
    <row r="111" spans="1:6" ht="98.45" customHeight="1" x14ac:dyDescent="0.2">
      <c r="A111" s="89" t="s">
        <v>325</v>
      </c>
      <c r="B111" s="60" t="s">
        <v>112</v>
      </c>
      <c r="C111" s="27" t="s">
        <v>326</v>
      </c>
      <c r="D111" s="100">
        <f t="shared" si="11"/>
        <v>469800</v>
      </c>
      <c r="E111" s="101">
        <f t="shared" si="11"/>
        <v>0</v>
      </c>
      <c r="F111" s="102">
        <f t="shared" si="8"/>
        <v>469800</v>
      </c>
    </row>
    <row r="112" spans="1:6" ht="24.6" customHeight="1" x14ac:dyDescent="0.2">
      <c r="A112" s="25" t="s">
        <v>120</v>
      </c>
      <c r="B112" s="60" t="s">
        <v>112</v>
      </c>
      <c r="C112" s="27" t="s">
        <v>327</v>
      </c>
      <c r="D112" s="100">
        <f t="shared" si="11"/>
        <v>469800</v>
      </c>
      <c r="E112" s="101">
        <f t="shared" si="11"/>
        <v>0</v>
      </c>
      <c r="F112" s="102">
        <f t="shared" si="8"/>
        <v>469800</v>
      </c>
    </row>
    <row r="113" spans="1:6" ht="36.950000000000003" customHeight="1" x14ac:dyDescent="0.2">
      <c r="A113" s="25" t="s">
        <v>121</v>
      </c>
      <c r="B113" s="60" t="s">
        <v>112</v>
      </c>
      <c r="C113" s="27" t="s">
        <v>328</v>
      </c>
      <c r="D113" s="100">
        <f t="shared" si="11"/>
        <v>469800</v>
      </c>
      <c r="E113" s="101">
        <f t="shared" si="11"/>
        <v>0</v>
      </c>
      <c r="F113" s="102">
        <f t="shared" si="8"/>
        <v>469800</v>
      </c>
    </row>
    <row r="114" spans="1:6" x14ac:dyDescent="0.2">
      <c r="A114" s="25" t="s">
        <v>122</v>
      </c>
      <c r="B114" s="60" t="s">
        <v>112</v>
      </c>
      <c r="C114" s="27" t="s">
        <v>329</v>
      </c>
      <c r="D114" s="100">
        <v>469800</v>
      </c>
      <c r="E114" s="101">
        <v>0</v>
      </c>
      <c r="F114" s="102">
        <f t="shared" si="8"/>
        <v>469800</v>
      </c>
    </row>
    <row r="115" spans="1:6" ht="36.950000000000003" customHeight="1" x14ac:dyDescent="0.2">
      <c r="A115" s="25" t="s">
        <v>330</v>
      </c>
      <c r="B115" s="60" t="s">
        <v>112</v>
      </c>
      <c r="C115" s="27" t="s">
        <v>331</v>
      </c>
      <c r="D115" s="100">
        <v>70000</v>
      </c>
      <c r="E115" s="101">
        <f>E116</f>
        <v>0</v>
      </c>
      <c r="F115" s="102">
        <f t="shared" si="8"/>
        <v>70000</v>
      </c>
    </row>
    <row r="116" spans="1:6" ht="86.1" customHeight="1" x14ac:dyDescent="0.2">
      <c r="A116" s="25" t="s">
        <v>332</v>
      </c>
      <c r="B116" s="60" t="s">
        <v>112</v>
      </c>
      <c r="C116" s="27" t="s">
        <v>333</v>
      </c>
      <c r="D116" s="100">
        <v>70000</v>
      </c>
      <c r="E116" s="101">
        <f>E117</f>
        <v>0</v>
      </c>
      <c r="F116" s="102">
        <f t="shared" si="8"/>
        <v>70000</v>
      </c>
    </row>
    <row r="117" spans="1:6" ht="24.6" customHeight="1" x14ac:dyDescent="0.2">
      <c r="A117" s="25" t="s">
        <v>120</v>
      </c>
      <c r="B117" s="60" t="s">
        <v>112</v>
      </c>
      <c r="C117" s="27" t="s">
        <v>334</v>
      </c>
      <c r="D117" s="100">
        <v>70000</v>
      </c>
      <c r="E117" s="101">
        <f>E118</f>
        <v>0</v>
      </c>
      <c r="F117" s="102">
        <f t="shared" si="8"/>
        <v>70000</v>
      </c>
    </row>
    <row r="118" spans="1:6" ht="36.950000000000003" customHeight="1" x14ac:dyDescent="0.2">
      <c r="A118" s="25" t="s">
        <v>121</v>
      </c>
      <c r="B118" s="60" t="s">
        <v>112</v>
      </c>
      <c r="C118" s="27" t="s">
        <v>335</v>
      </c>
      <c r="D118" s="100">
        <v>70000</v>
      </c>
      <c r="E118" s="101">
        <f>E119</f>
        <v>0</v>
      </c>
      <c r="F118" s="102">
        <f t="shared" si="8"/>
        <v>70000</v>
      </c>
    </row>
    <row r="119" spans="1:6" x14ac:dyDescent="0.2">
      <c r="A119" s="25" t="s">
        <v>122</v>
      </c>
      <c r="B119" s="60" t="s">
        <v>112</v>
      </c>
      <c r="C119" s="27" t="s">
        <v>336</v>
      </c>
      <c r="D119" s="100">
        <v>70000</v>
      </c>
      <c r="E119" s="101">
        <v>0</v>
      </c>
      <c r="F119" s="102">
        <f t="shared" si="8"/>
        <v>70000</v>
      </c>
    </row>
    <row r="120" spans="1:6" x14ac:dyDescent="0.2">
      <c r="A120" s="52" t="s">
        <v>140</v>
      </c>
      <c r="B120" s="53" t="s">
        <v>112</v>
      </c>
      <c r="C120" s="54" t="s">
        <v>337</v>
      </c>
      <c r="D120" s="94">
        <f>D121+D128</f>
        <v>1568800</v>
      </c>
      <c r="E120" s="94">
        <f>E121+E128</f>
        <v>79515.070000000007</v>
      </c>
      <c r="F120" s="96">
        <f t="shared" si="8"/>
        <v>1489284.93</v>
      </c>
    </row>
    <row r="121" spans="1:6" x14ac:dyDescent="0.2">
      <c r="A121" s="25" t="s">
        <v>141</v>
      </c>
      <c r="B121" s="60" t="s">
        <v>112</v>
      </c>
      <c r="C121" s="27" t="s">
        <v>338</v>
      </c>
      <c r="D121" s="100">
        <f t="shared" ref="D121:E126" si="12">D122</f>
        <v>37800</v>
      </c>
      <c r="E121" s="101">
        <f t="shared" si="12"/>
        <v>0</v>
      </c>
      <c r="F121" s="102">
        <f t="shared" si="8"/>
        <v>37800</v>
      </c>
    </row>
    <row r="122" spans="1:6" ht="36.950000000000003" customHeight="1" x14ac:dyDescent="0.2">
      <c r="A122" s="25" t="s">
        <v>339</v>
      </c>
      <c r="B122" s="60" t="s">
        <v>112</v>
      </c>
      <c r="C122" s="27" t="s">
        <v>340</v>
      </c>
      <c r="D122" s="100">
        <f t="shared" si="12"/>
        <v>37800</v>
      </c>
      <c r="E122" s="101">
        <f t="shared" si="12"/>
        <v>0</v>
      </c>
      <c r="F122" s="102">
        <f t="shared" si="8"/>
        <v>37800</v>
      </c>
    </row>
    <row r="123" spans="1:6" ht="24.6" customHeight="1" x14ac:dyDescent="0.2">
      <c r="A123" s="25" t="s">
        <v>341</v>
      </c>
      <c r="B123" s="60" t="s">
        <v>112</v>
      </c>
      <c r="C123" s="27" t="s">
        <v>342</v>
      </c>
      <c r="D123" s="100">
        <f t="shared" si="12"/>
        <v>37800</v>
      </c>
      <c r="E123" s="101">
        <f t="shared" si="12"/>
        <v>0</v>
      </c>
      <c r="F123" s="102">
        <f t="shared" si="8"/>
        <v>37800</v>
      </c>
    </row>
    <row r="124" spans="1:6" ht="86.1" customHeight="1" x14ac:dyDescent="0.2">
      <c r="A124" s="89" t="s">
        <v>343</v>
      </c>
      <c r="B124" s="60" t="s">
        <v>112</v>
      </c>
      <c r="C124" s="27" t="s">
        <v>344</v>
      </c>
      <c r="D124" s="100">
        <f t="shared" si="12"/>
        <v>37800</v>
      </c>
      <c r="E124" s="101">
        <f t="shared" si="12"/>
        <v>0</v>
      </c>
      <c r="F124" s="102">
        <f t="shared" si="8"/>
        <v>37800</v>
      </c>
    </row>
    <row r="125" spans="1:6" ht="24.6" customHeight="1" x14ac:dyDescent="0.2">
      <c r="A125" s="25" t="s">
        <v>120</v>
      </c>
      <c r="B125" s="60" t="s">
        <v>112</v>
      </c>
      <c r="C125" s="27" t="s">
        <v>345</v>
      </c>
      <c r="D125" s="100">
        <f t="shared" si="12"/>
        <v>37800</v>
      </c>
      <c r="E125" s="101">
        <f t="shared" si="12"/>
        <v>0</v>
      </c>
      <c r="F125" s="102">
        <f t="shared" si="8"/>
        <v>37800</v>
      </c>
    </row>
    <row r="126" spans="1:6" ht="36.950000000000003" customHeight="1" x14ac:dyDescent="0.2">
      <c r="A126" s="25" t="s">
        <v>121</v>
      </c>
      <c r="B126" s="60" t="s">
        <v>112</v>
      </c>
      <c r="C126" s="27" t="s">
        <v>346</v>
      </c>
      <c r="D126" s="100">
        <f t="shared" si="12"/>
        <v>37800</v>
      </c>
      <c r="E126" s="101">
        <f t="shared" si="12"/>
        <v>0</v>
      </c>
      <c r="F126" s="102">
        <f t="shared" si="8"/>
        <v>37800</v>
      </c>
    </row>
    <row r="127" spans="1:6" x14ac:dyDescent="0.2">
      <c r="A127" s="25" t="s">
        <v>122</v>
      </c>
      <c r="B127" s="60" t="s">
        <v>112</v>
      </c>
      <c r="C127" s="27" t="s">
        <v>347</v>
      </c>
      <c r="D127" s="100">
        <v>37800</v>
      </c>
      <c r="E127" s="101">
        <v>0</v>
      </c>
      <c r="F127" s="102">
        <f t="shared" si="8"/>
        <v>37800</v>
      </c>
    </row>
    <row r="128" spans="1:6" s="93" customFormat="1" x14ac:dyDescent="0.2">
      <c r="A128" s="90" t="s">
        <v>142</v>
      </c>
      <c r="B128" s="91" t="s">
        <v>112</v>
      </c>
      <c r="C128" s="92" t="s">
        <v>348</v>
      </c>
      <c r="D128" s="103">
        <f>D129</f>
        <v>1531000</v>
      </c>
      <c r="E128" s="104">
        <f>E129</f>
        <v>79515.070000000007</v>
      </c>
      <c r="F128" s="105">
        <f t="shared" si="8"/>
        <v>1451484.93</v>
      </c>
    </row>
    <row r="129" spans="1:6" ht="36.950000000000003" customHeight="1" x14ac:dyDescent="0.2">
      <c r="A129" s="25" t="s">
        <v>339</v>
      </c>
      <c r="B129" s="60" t="s">
        <v>112</v>
      </c>
      <c r="C129" s="27" t="s">
        <v>349</v>
      </c>
      <c r="D129" s="100">
        <f>D130</f>
        <v>1531000</v>
      </c>
      <c r="E129" s="101">
        <f>E130</f>
        <v>79515.070000000007</v>
      </c>
      <c r="F129" s="102">
        <f t="shared" si="8"/>
        <v>1451484.93</v>
      </c>
    </row>
    <row r="130" spans="1:6" ht="24.6" customHeight="1" x14ac:dyDescent="0.2">
      <c r="A130" s="25" t="s">
        <v>350</v>
      </c>
      <c r="B130" s="60" t="s">
        <v>112</v>
      </c>
      <c r="C130" s="27" t="s">
        <v>351</v>
      </c>
      <c r="D130" s="100">
        <f>D131+D135+D139+D147+D151</f>
        <v>1531000</v>
      </c>
      <c r="E130" s="100">
        <f>E131+E135+E139+E147+E151</f>
        <v>79515.070000000007</v>
      </c>
      <c r="F130" s="102">
        <f t="shared" si="8"/>
        <v>1451484.93</v>
      </c>
    </row>
    <row r="131" spans="1:6" ht="73.7" customHeight="1" x14ac:dyDescent="0.2">
      <c r="A131" s="25" t="s">
        <v>352</v>
      </c>
      <c r="B131" s="60" t="s">
        <v>112</v>
      </c>
      <c r="C131" s="27" t="s">
        <v>353</v>
      </c>
      <c r="D131" s="100">
        <f t="shared" ref="D131:E133" si="13">D132</f>
        <v>957500</v>
      </c>
      <c r="E131" s="101">
        <f t="shared" si="13"/>
        <v>79515.070000000007</v>
      </c>
      <c r="F131" s="102">
        <f t="shared" si="8"/>
        <v>877984.92999999993</v>
      </c>
    </row>
    <row r="132" spans="1:6" ht="24.6" customHeight="1" x14ac:dyDescent="0.2">
      <c r="A132" s="25" t="s">
        <v>120</v>
      </c>
      <c r="B132" s="60" t="s">
        <v>112</v>
      </c>
      <c r="C132" s="27" t="s">
        <v>354</v>
      </c>
      <c r="D132" s="100">
        <f t="shared" si="13"/>
        <v>957500</v>
      </c>
      <c r="E132" s="101">
        <f t="shared" si="13"/>
        <v>79515.070000000007</v>
      </c>
      <c r="F132" s="102">
        <f t="shared" si="8"/>
        <v>877984.92999999993</v>
      </c>
    </row>
    <row r="133" spans="1:6" ht="36.950000000000003" customHeight="1" x14ac:dyDescent="0.2">
      <c r="A133" s="25" t="s">
        <v>121</v>
      </c>
      <c r="B133" s="60" t="s">
        <v>112</v>
      </c>
      <c r="C133" s="27" t="s">
        <v>355</v>
      </c>
      <c r="D133" s="100">
        <f t="shared" si="13"/>
        <v>957500</v>
      </c>
      <c r="E133" s="101">
        <f t="shared" si="13"/>
        <v>79515.070000000007</v>
      </c>
      <c r="F133" s="102">
        <f t="shared" si="8"/>
        <v>877984.92999999993</v>
      </c>
    </row>
    <row r="134" spans="1:6" x14ac:dyDescent="0.2">
      <c r="A134" s="25" t="s">
        <v>123</v>
      </c>
      <c r="B134" s="60" t="s">
        <v>112</v>
      </c>
      <c r="C134" s="27" t="s">
        <v>447</v>
      </c>
      <c r="D134" s="100">
        <v>957500</v>
      </c>
      <c r="E134" s="101">
        <v>79515.070000000007</v>
      </c>
      <c r="F134" s="102">
        <f t="shared" si="8"/>
        <v>877984.92999999993</v>
      </c>
    </row>
    <row r="135" spans="1:6" ht="86.1" customHeight="1" x14ac:dyDescent="0.2">
      <c r="A135" s="89" t="s">
        <v>356</v>
      </c>
      <c r="B135" s="60" t="s">
        <v>112</v>
      </c>
      <c r="C135" s="27" t="s">
        <v>357</v>
      </c>
      <c r="D135" s="100">
        <f t="shared" ref="D135:E137" si="14">D136</f>
        <v>326800</v>
      </c>
      <c r="E135" s="101">
        <f t="shared" si="14"/>
        <v>0</v>
      </c>
      <c r="F135" s="102">
        <f t="shared" si="8"/>
        <v>326800</v>
      </c>
    </row>
    <row r="136" spans="1:6" ht="24.6" customHeight="1" x14ac:dyDescent="0.2">
      <c r="A136" s="25" t="s">
        <v>120</v>
      </c>
      <c r="B136" s="60" t="s">
        <v>112</v>
      </c>
      <c r="C136" s="27" t="s">
        <v>358</v>
      </c>
      <c r="D136" s="100">
        <f t="shared" si="14"/>
        <v>326800</v>
      </c>
      <c r="E136" s="101">
        <f t="shared" si="14"/>
        <v>0</v>
      </c>
      <c r="F136" s="102">
        <f t="shared" si="8"/>
        <v>326800</v>
      </c>
    </row>
    <row r="137" spans="1:6" ht="36.950000000000003" customHeight="1" x14ac:dyDescent="0.2">
      <c r="A137" s="25" t="s">
        <v>121</v>
      </c>
      <c r="B137" s="60" t="s">
        <v>112</v>
      </c>
      <c r="C137" s="27" t="s">
        <v>359</v>
      </c>
      <c r="D137" s="100">
        <f t="shared" si="14"/>
        <v>326800</v>
      </c>
      <c r="E137" s="101">
        <f t="shared" si="14"/>
        <v>0</v>
      </c>
      <c r="F137" s="102">
        <f t="shared" ref="F137:F200" si="15">IF(OR(D137="-",IF(E137="-",0,E137)&gt;=IF(D137="-",0,D137)),"-",IF(D137="-",0,D137)-IF(E137="-",0,E137))</f>
        <v>326800</v>
      </c>
    </row>
    <row r="138" spans="1:6" x14ac:dyDescent="0.2">
      <c r="A138" s="25" t="s">
        <v>122</v>
      </c>
      <c r="B138" s="60" t="s">
        <v>112</v>
      </c>
      <c r="C138" s="27" t="s">
        <v>360</v>
      </c>
      <c r="D138" s="100">
        <v>326800</v>
      </c>
      <c r="E138" s="101">
        <v>0</v>
      </c>
      <c r="F138" s="102">
        <f t="shared" si="15"/>
        <v>326800</v>
      </c>
    </row>
    <row r="139" spans="1:6" ht="86.1" customHeight="1" x14ac:dyDescent="0.2">
      <c r="A139" s="89" t="s">
        <v>361</v>
      </c>
      <c r="B139" s="60" t="s">
        <v>112</v>
      </c>
      <c r="C139" s="27" t="s">
        <v>362</v>
      </c>
      <c r="D139" s="100">
        <f t="shared" ref="D139:E141" si="16">D140</f>
        <v>231700</v>
      </c>
      <c r="E139" s="101">
        <f t="shared" si="16"/>
        <v>0</v>
      </c>
      <c r="F139" s="102">
        <f t="shared" si="15"/>
        <v>231700</v>
      </c>
    </row>
    <row r="140" spans="1:6" ht="24.6" customHeight="1" x14ac:dyDescent="0.2">
      <c r="A140" s="25" t="s">
        <v>120</v>
      </c>
      <c r="B140" s="60" t="s">
        <v>112</v>
      </c>
      <c r="C140" s="27" t="s">
        <v>363</v>
      </c>
      <c r="D140" s="100">
        <f t="shared" si="16"/>
        <v>231700</v>
      </c>
      <c r="E140" s="101">
        <f t="shared" si="16"/>
        <v>0</v>
      </c>
      <c r="F140" s="102">
        <f t="shared" si="15"/>
        <v>231700</v>
      </c>
    </row>
    <row r="141" spans="1:6" ht="36.950000000000003" customHeight="1" x14ac:dyDescent="0.2">
      <c r="A141" s="25" t="s">
        <v>121</v>
      </c>
      <c r="B141" s="60" t="s">
        <v>112</v>
      </c>
      <c r="C141" s="27" t="s">
        <v>364</v>
      </c>
      <c r="D141" s="100">
        <f t="shared" si="16"/>
        <v>231700</v>
      </c>
      <c r="E141" s="101">
        <f t="shared" si="16"/>
        <v>0</v>
      </c>
      <c r="F141" s="102">
        <f t="shared" si="15"/>
        <v>231700</v>
      </c>
    </row>
    <row r="142" spans="1:6" x14ac:dyDescent="0.2">
      <c r="A142" s="25" t="s">
        <v>122</v>
      </c>
      <c r="B142" s="60" t="s">
        <v>112</v>
      </c>
      <c r="C142" s="27" t="s">
        <v>365</v>
      </c>
      <c r="D142" s="100">
        <v>231700</v>
      </c>
      <c r="E142" s="101">
        <v>0</v>
      </c>
      <c r="F142" s="102">
        <f t="shared" si="15"/>
        <v>231700</v>
      </c>
    </row>
    <row r="143" spans="1:6" ht="110.25" hidden="1" customHeight="1" x14ac:dyDescent="0.2">
      <c r="A143" s="89" t="s">
        <v>366</v>
      </c>
      <c r="B143" s="60" t="s">
        <v>112</v>
      </c>
      <c r="C143" s="27" t="s">
        <v>367</v>
      </c>
      <c r="D143" s="100">
        <v>50000</v>
      </c>
      <c r="E143" s="101" t="s">
        <v>42</v>
      </c>
      <c r="F143" s="102">
        <f t="shared" si="15"/>
        <v>50000</v>
      </c>
    </row>
    <row r="144" spans="1:6" ht="24" hidden="1" customHeight="1" x14ac:dyDescent="0.2">
      <c r="A144" s="25" t="s">
        <v>120</v>
      </c>
      <c r="B144" s="60" t="s">
        <v>112</v>
      </c>
      <c r="C144" s="27" t="s">
        <v>368</v>
      </c>
      <c r="D144" s="100">
        <v>50000</v>
      </c>
      <c r="E144" s="101" t="s">
        <v>42</v>
      </c>
      <c r="F144" s="102">
        <f t="shared" si="15"/>
        <v>50000</v>
      </c>
    </row>
    <row r="145" spans="1:6" ht="36.75" hidden="1" customHeight="1" x14ac:dyDescent="0.2">
      <c r="A145" s="25" t="s">
        <v>121</v>
      </c>
      <c r="B145" s="60" t="s">
        <v>112</v>
      </c>
      <c r="C145" s="27" t="s">
        <v>369</v>
      </c>
      <c r="D145" s="100">
        <v>50000</v>
      </c>
      <c r="E145" s="101" t="s">
        <v>42</v>
      </c>
      <c r="F145" s="102">
        <f t="shared" si="15"/>
        <v>50000</v>
      </c>
    </row>
    <row r="146" spans="1:6" hidden="1" x14ac:dyDescent="0.2">
      <c r="A146" s="25" t="s">
        <v>122</v>
      </c>
      <c r="B146" s="60" t="s">
        <v>112</v>
      </c>
      <c r="C146" s="27" t="s">
        <v>370</v>
      </c>
      <c r="D146" s="100">
        <v>50000</v>
      </c>
      <c r="E146" s="101" t="s">
        <v>42</v>
      </c>
      <c r="F146" s="102">
        <f t="shared" si="15"/>
        <v>50000</v>
      </c>
    </row>
    <row r="147" spans="1:6" ht="73.7" customHeight="1" x14ac:dyDescent="0.2">
      <c r="A147" s="89" t="s">
        <v>366</v>
      </c>
      <c r="B147" s="60" t="s">
        <v>112</v>
      </c>
      <c r="C147" s="27" t="s">
        <v>367</v>
      </c>
      <c r="D147" s="100">
        <f t="shared" ref="D147:E149" si="17">D148</f>
        <v>10000</v>
      </c>
      <c r="E147" s="101">
        <f t="shared" si="17"/>
        <v>0</v>
      </c>
      <c r="F147" s="102">
        <f t="shared" ref="F147:F150" si="18">IF(OR(D147="-",IF(E147="-",0,E147)&gt;=IF(D147="-",0,D147)),"-",IF(D147="-",0,D147)-IF(E147="-",0,E147))</f>
        <v>10000</v>
      </c>
    </row>
    <row r="148" spans="1:6" ht="33.75" x14ac:dyDescent="0.2">
      <c r="A148" s="25" t="s">
        <v>120</v>
      </c>
      <c r="B148" s="60" t="s">
        <v>112</v>
      </c>
      <c r="C148" s="27" t="s">
        <v>368</v>
      </c>
      <c r="D148" s="100">
        <f t="shared" si="17"/>
        <v>10000</v>
      </c>
      <c r="E148" s="101">
        <f t="shared" si="17"/>
        <v>0</v>
      </c>
      <c r="F148" s="102">
        <f t="shared" si="18"/>
        <v>10000</v>
      </c>
    </row>
    <row r="149" spans="1:6" ht="33.75" x14ac:dyDescent="0.2">
      <c r="A149" s="25" t="s">
        <v>121</v>
      </c>
      <c r="B149" s="60" t="s">
        <v>112</v>
      </c>
      <c r="C149" s="27" t="s">
        <v>369</v>
      </c>
      <c r="D149" s="100">
        <f t="shared" si="17"/>
        <v>10000</v>
      </c>
      <c r="E149" s="101">
        <f t="shared" si="17"/>
        <v>0</v>
      </c>
      <c r="F149" s="102">
        <f t="shared" si="18"/>
        <v>10000</v>
      </c>
    </row>
    <row r="150" spans="1:6" x14ac:dyDescent="0.2">
      <c r="A150" s="25" t="s">
        <v>122</v>
      </c>
      <c r="B150" s="60" t="s">
        <v>112</v>
      </c>
      <c r="C150" s="27" t="s">
        <v>370</v>
      </c>
      <c r="D150" s="100">
        <v>10000</v>
      </c>
      <c r="E150" s="101">
        <v>0</v>
      </c>
      <c r="F150" s="102">
        <f t="shared" si="18"/>
        <v>10000</v>
      </c>
    </row>
    <row r="151" spans="1:6" ht="83.25" customHeight="1" x14ac:dyDescent="0.2">
      <c r="A151" s="25" t="s">
        <v>371</v>
      </c>
      <c r="B151" s="60" t="s">
        <v>112</v>
      </c>
      <c r="C151" s="27" t="s">
        <v>372</v>
      </c>
      <c r="D151" s="100">
        <v>5000</v>
      </c>
      <c r="E151" s="101">
        <f>E152</f>
        <v>0</v>
      </c>
      <c r="F151" s="102">
        <f t="shared" si="15"/>
        <v>5000</v>
      </c>
    </row>
    <row r="152" spans="1:6" x14ac:dyDescent="0.2">
      <c r="A152" s="25" t="s">
        <v>124</v>
      </c>
      <c r="B152" s="60" t="s">
        <v>112</v>
      </c>
      <c r="C152" s="27" t="s">
        <v>373</v>
      </c>
      <c r="D152" s="100">
        <v>5000</v>
      </c>
      <c r="E152" s="101">
        <f>E153</f>
        <v>0</v>
      </c>
      <c r="F152" s="102">
        <f t="shared" si="15"/>
        <v>5000</v>
      </c>
    </row>
    <row r="153" spans="1:6" x14ac:dyDescent="0.2">
      <c r="A153" s="25" t="s">
        <v>125</v>
      </c>
      <c r="B153" s="60" t="s">
        <v>112</v>
      </c>
      <c r="C153" s="27" t="s">
        <v>374</v>
      </c>
      <c r="D153" s="100">
        <v>5000</v>
      </c>
      <c r="E153" s="101">
        <f>E154</f>
        <v>0</v>
      </c>
      <c r="F153" s="102">
        <f t="shared" si="15"/>
        <v>5000</v>
      </c>
    </row>
    <row r="154" spans="1:6" x14ac:dyDescent="0.2">
      <c r="A154" s="25" t="s">
        <v>127</v>
      </c>
      <c r="B154" s="60" t="s">
        <v>112</v>
      </c>
      <c r="C154" s="27" t="s">
        <v>375</v>
      </c>
      <c r="D154" s="100">
        <v>5000</v>
      </c>
      <c r="E154" s="101">
        <v>0</v>
      </c>
      <c r="F154" s="102">
        <f t="shared" si="15"/>
        <v>5000</v>
      </c>
    </row>
    <row r="155" spans="1:6" x14ac:dyDescent="0.2">
      <c r="A155" s="52" t="s">
        <v>143</v>
      </c>
      <c r="B155" s="53" t="s">
        <v>112</v>
      </c>
      <c r="C155" s="54" t="s">
        <v>376</v>
      </c>
      <c r="D155" s="94">
        <v>21800</v>
      </c>
      <c r="E155" s="95">
        <f t="shared" ref="E155:E161" si="19">E156</f>
        <v>0</v>
      </c>
      <c r="F155" s="96">
        <f t="shared" si="15"/>
        <v>21800</v>
      </c>
    </row>
    <row r="156" spans="1:6" ht="24.6" customHeight="1" x14ac:dyDescent="0.2">
      <c r="A156" s="25" t="s">
        <v>144</v>
      </c>
      <c r="B156" s="60" t="s">
        <v>112</v>
      </c>
      <c r="C156" s="27" t="s">
        <v>377</v>
      </c>
      <c r="D156" s="100">
        <v>21800</v>
      </c>
      <c r="E156" s="101">
        <f t="shared" si="19"/>
        <v>0</v>
      </c>
      <c r="F156" s="102">
        <f t="shared" si="15"/>
        <v>21800</v>
      </c>
    </row>
    <row r="157" spans="1:6" ht="24.6" customHeight="1" x14ac:dyDescent="0.2">
      <c r="A157" s="25" t="s">
        <v>261</v>
      </c>
      <c r="B157" s="60" t="s">
        <v>112</v>
      </c>
      <c r="C157" s="27" t="s">
        <v>378</v>
      </c>
      <c r="D157" s="100">
        <v>21800</v>
      </c>
      <c r="E157" s="101">
        <f t="shared" si="19"/>
        <v>0</v>
      </c>
      <c r="F157" s="102">
        <f t="shared" si="15"/>
        <v>21800</v>
      </c>
    </row>
    <row r="158" spans="1:6" ht="61.5" customHeight="1" x14ac:dyDescent="0.2">
      <c r="A158" s="25" t="s">
        <v>263</v>
      </c>
      <c r="B158" s="60" t="s">
        <v>112</v>
      </c>
      <c r="C158" s="27" t="s">
        <v>379</v>
      </c>
      <c r="D158" s="100">
        <v>21800</v>
      </c>
      <c r="E158" s="101">
        <f t="shared" si="19"/>
        <v>0</v>
      </c>
      <c r="F158" s="102">
        <f t="shared" si="15"/>
        <v>21800</v>
      </c>
    </row>
    <row r="159" spans="1:6" ht="135.19999999999999" customHeight="1" x14ac:dyDescent="0.2">
      <c r="A159" s="89" t="s">
        <v>380</v>
      </c>
      <c r="B159" s="60" t="s">
        <v>112</v>
      </c>
      <c r="C159" s="27" t="s">
        <v>381</v>
      </c>
      <c r="D159" s="100">
        <v>21800</v>
      </c>
      <c r="E159" s="101">
        <f t="shared" si="19"/>
        <v>0</v>
      </c>
      <c r="F159" s="102">
        <f t="shared" si="15"/>
        <v>21800</v>
      </c>
    </row>
    <row r="160" spans="1:6" ht="24.6" customHeight="1" x14ac:dyDescent="0.2">
      <c r="A160" s="25" t="s">
        <v>120</v>
      </c>
      <c r="B160" s="60" t="s">
        <v>112</v>
      </c>
      <c r="C160" s="27" t="s">
        <v>382</v>
      </c>
      <c r="D160" s="100">
        <v>21800</v>
      </c>
      <c r="E160" s="101">
        <f t="shared" si="19"/>
        <v>0</v>
      </c>
      <c r="F160" s="102">
        <f t="shared" si="15"/>
        <v>21800</v>
      </c>
    </row>
    <row r="161" spans="1:6" ht="36.950000000000003" customHeight="1" x14ac:dyDescent="0.2">
      <c r="A161" s="25" t="s">
        <v>121</v>
      </c>
      <c r="B161" s="60" t="s">
        <v>112</v>
      </c>
      <c r="C161" s="27" t="s">
        <v>383</v>
      </c>
      <c r="D161" s="100">
        <v>21800</v>
      </c>
      <c r="E161" s="101">
        <f t="shared" si="19"/>
        <v>0</v>
      </c>
      <c r="F161" s="102">
        <f t="shared" si="15"/>
        <v>21800</v>
      </c>
    </row>
    <row r="162" spans="1:6" x14ac:dyDescent="0.2">
      <c r="A162" s="25" t="s">
        <v>122</v>
      </c>
      <c r="B162" s="60" t="s">
        <v>112</v>
      </c>
      <c r="C162" s="27" t="s">
        <v>384</v>
      </c>
      <c r="D162" s="100">
        <v>21800</v>
      </c>
      <c r="E162" s="101">
        <v>0</v>
      </c>
      <c r="F162" s="102">
        <f t="shared" si="15"/>
        <v>21800</v>
      </c>
    </row>
    <row r="163" spans="1:6" x14ac:dyDescent="0.2">
      <c r="A163" s="52" t="s">
        <v>145</v>
      </c>
      <c r="B163" s="53" t="s">
        <v>112</v>
      </c>
      <c r="C163" s="54" t="s">
        <v>385</v>
      </c>
      <c r="D163" s="94">
        <f>D167+D171+D175</f>
        <v>57652900</v>
      </c>
      <c r="E163" s="95">
        <f>E167+E171+E175</f>
        <v>3176710.5300000003</v>
      </c>
      <c r="F163" s="96">
        <f t="shared" si="15"/>
        <v>54476189.469999999</v>
      </c>
    </row>
    <row r="164" spans="1:6" x14ac:dyDescent="0.2">
      <c r="A164" s="25" t="s">
        <v>152</v>
      </c>
      <c r="B164" s="60" t="s">
        <v>112</v>
      </c>
      <c r="C164" s="27" t="s">
        <v>386</v>
      </c>
      <c r="D164" s="100">
        <f>D163</f>
        <v>57652900</v>
      </c>
      <c r="E164" s="101">
        <f>E163</f>
        <v>3176710.5300000003</v>
      </c>
      <c r="F164" s="102">
        <f t="shared" si="15"/>
        <v>54476189.469999999</v>
      </c>
    </row>
    <row r="165" spans="1:6" ht="36.950000000000003" customHeight="1" x14ac:dyDescent="0.2">
      <c r="A165" s="25" t="s">
        <v>387</v>
      </c>
      <c r="B165" s="60" t="s">
        <v>112</v>
      </c>
      <c r="C165" s="27" t="s">
        <v>388</v>
      </c>
      <c r="D165" s="100">
        <f>D164</f>
        <v>57652900</v>
      </c>
      <c r="E165" s="101">
        <f>E163</f>
        <v>3176710.5300000003</v>
      </c>
      <c r="F165" s="102">
        <f t="shared" si="15"/>
        <v>54476189.469999999</v>
      </c>
    </row>
    <row r="166" spans="1:6" ht="24.6" customHeight="1" x14ac:dyDescent="0.2">
      <c r="A166" s="25" t="s">
        <v>389</v>
      </c>
      <c r="B166" s="60" t="s">
        <v>112</v>
      </c>
      <c r="C166" s="27" t="s">
        <v>390</v>
      </c>
      <c r="D166" s="100">
        <f>D167+D171+D175</f>
        <v>57652900</v>
      </c>
      <c r="E166" s="101">
        <f>E163</f>
        <v>3176710.5300000003</v>
      </c>
      <c r="F166" s="102">
        <f t="shared" si="15"/>
        <v>54476189.469999999</v>
      </c>
    </row>
    <row r="167" spans="1:6" ht="86.1" customHeight="1" x14ac:dyDescent="0.2">
      <c r="A167" s="89" t="s">
        <v>391</v>
      </c>
      <c r="B167" s="60" t="s">
        <v>112</v>
      </c>
      <c r="C167" s="27" t="s">
        <v>392</v>
      </c>
      <c r="D167" s="100">
        <f t="shared" ref="D167:E169" si="20">D168</f>
        <v>3072000</v>
      </c>
      <c r="E167" s="101">
        <f t="shared" si="20"/>
        <v>40450.14</v>
      </c>
      <c r="F167" s="102">
        <f t="shared" si="15"/>
        <v>3031549.86</v>
      </c>
    </row>
    <row r="168" spans="1:6" ht="36.950000000000003" customHeight="1" x14ac:dyDescent="0.2">
      <c r="A168" s="25" t="s">
        <v>149</v>
      </c>
      <c r="B168" s="60" t="s">
        <v>112</v>
      </c>
      <c r="C168" s="27" t="s">
        <v>393</v>
      </c>
      <c r="D168" s="100">
        <f t="shared" si="20"/>
        <v>3072000</v>
      </c>
      <c r="E168" s="101">
        <f t="shared" si="20"/>
        <v>40450.14</v>
      </c>
      <c r="F168" s="102">
        <f t="shared" si="15"/>
        <v>3031549.86</v>
      </c>
    </row>
    <row r="169" spans="1:6" x14ac:dyDescent="0.2">
      <c r="A169" s="25" t="s">
        <v>150</v>
      </c>
      <c r="B169" s="60" t="s">
        <v>112</v>
      </c>
      <c r="C169" s="27" t="s">
        <v>394</v>
      </c>
      <c r="D169" s="100">
        <f t="shared" si="20"/>
        <v>3072000</v>
      </c>
      <c r="E169" s="101">
        <f t="shared" si="20"/>
        <v>40450.14</v>
      </c>
      <c r="F169" s="102">
        <f t="shared" si="15"/>
        <v>3031549.86</v>
      </c>
    </row>
    <row r="170" spans="1:6" ht="49.15" customHeight="1" x14ac:dyDescent="0.2">
      <c r="A170" s="25" t="s">
        <v>151</v>
      </c>
      <c r="B170" s="60" t="s">
        <v>112</v>
      </c>
      <c r="C170" s="27" t="s">
        <v>395</v>
      </c>
      <c r="D170" s="100">
        <v>3072000</v>
      </c>
      <c r="E170" s="101">
        <v>40450.14</v>
      </c>
      <c r="F170" s="102">
        <f t="shared" si="15"/>
        <v>3031549.86</v>
      </c>
    </row>
    <row r="171" spans="1:6" ht="78" customHeight="1" x14ac:dyDescent="0.2">
      <c r="A171" s="25" t="s">
        <v>396</v>
      </c>
      <c r="B171" s="60" t="s">
        <v>112</v>
      </c>
      <c r="C171" s="27" t="s">
        <v>397</v>
      </c>
      <c r="D171" s="100">
        <f t="shared" ref="D171:E173" si="21">D172</f>
        <v>174100</v>
      </c>
      <c r="E171" s="101">
        <f t="shared" si="21"/>
        <v>0</v>
      </c>
      <c r="F171" s="102">
        <f t="shared" si="15"/>
        <v>174100</v>
      </c>
    </row>
    <row r="172" spans="1:6" ht="24.6" customHeight="1" x14ac:dyDescent="0.2">
      <c r="A172" s="25" t="s">
        <v>146</v>
      </c>
      <c r="B172" s="60" t="s">
        <v>112</v>
      </c>
      <c r="C172" s="27" t="s">
        <v>398</v>
      </c>
      <c r="D172" s="100">
        <f t="shared" si="21"/>
        <v>174100</v>
      </c>
      <c r="E172" s="101">
        <f t="shared" si="21"/>
        <v>0</v>
      </c>
      <c r="F172" s="102">
        <f t="shared" si="15"/>
        <v>174100</v>
      </c>
    </row>
    <row r="173" spans="1:6" x14ac:dyDescent="0.2">
      <c r="A173" s="25" t="s">
        <v>147</v>
      </c>
      <c r="B173" s="60" t="s">
        <v>112</v>
      </c>
      <c r="C173" s="27" t="s">
        <v>399</v>
      </c>
      <c r="D173" s="100">
        <f t="shared" si="21"/>
        <v>174100</v>
      </c>
      <c r="E173" s="101">
        <f t="shared" si="21"/>
        <v>0</v>
      </c>
      <c r="F173" s="102">
        <f t="shared" si="15"/>
        <v>174100</v>
      </c>
    </row>
    <row r="174" spans="1:6" ht="36.950000000000003" customHeight="1" x14ac:dyDescent="0.2">
      <c r="A174" s="25" t="s">
        <v>148</v>
      </c>
      <c r="B174" s="60" t="s">
        <v>112</v>
      </c>
      <c r="C174" s="27" t="s">
        <v>400</v>
      </c>
      <c r="D174" s="100">
        <v>174100</v>
      </c>
      <c r="E174" s="101">
        <v>0</v>
      </c>
      <c r="F174" s="102">
        <f t="shared" si="15"/>
        <v>174100</v>
      </c>
    </row>
    <row r="175" spans="1:6" ht="86.1" customHeight="1" x14ac:dyDescent="0.2">
      <c r="A175" s="89" t="s">
        <v>401</v>
      </c>
      <c r="B175" s="60" t="s">
        <v>112</v>
      </c>
      <c r="C175" s="27" t="s">
        <v>402</v>
      </c>
      <c r="D175" s="100">
        <f t="shared" ref="D175:E177" si="22">D176</f>
        <v>54406800</v>
      </c>
      <c r="E175" s="101">
        <f t="shared" si="22"/>
        <v>3136260.39</v>
      </c>
      <c r="F175" s="102">
        <f t="shared" si="15"/>
        <v>51270539.609999999</v>
      </c>
    </row>
    <row r="176" spans="1:6" ht="24.6" customHeight="1" x14ac:dyDescent="0.2">
      <c r="A176" s="25" t="s">
        <v>146</v>
      </c>
      <c r="B176" s="60" t="s">
        <v>112</v>
      </c>
      <c r="C176" s="27" t="s">
        <v>403</v>
      </c>
      <c r="D176" s="100">
        <f t="shared" si="22"/>
        <v>54406800</v>
      </c>
      <c r="E176" s="101">
        <f t="shared" si="22"/>
        <v>3136260.39</v>
      </c>
      <c r="F176" s="102">
        <f t="shared" si="15"/>
        <v>51270539.609999999</v>
      </c>
    </row>
    <row r="177" spans="1:6" x14ac:dyDescent="0.2">
      <c r="A177" s="25" t="s">
        <v>147</v>
      </c>
      <c r="B177" s="60" t="s">
        <v>112</v>
      </c>
      <c r="C177" s="27" t="s">
        <v>404</v>
      </c>
      <c r="D177" s="100">
        <f t="shared" si="22"/>
        <v>54406800</v>
      </c>
      <c r="E177" s="101">
        <f t="shared" si="22"/>
        <v>3136260.39</v>
      </c>
      <c r="F177" s="102">
        <f t="shared" si="15"/>
        <v>51270539.609999999</v>
      </c>
    </row>
    <row r="178" spans="1:6" ht="36.950000000000003" customHeight="1" x14ac:dyDescent="0.2">
      <c r="A178" s="25" t="s">
        <v>148</v>
      </c>
      <c r="B178" s="60" t="s">
        <v>112</v>
      </c>
      <c r="C178" s="27" t="s">
        <v>405</v>
      </c>
      <c r="D178" s="100">
        <v>54406800</v>
      </c>
      <c r="E178" s="101">
        <v>3136260.39</v>
      </c>
      <c r="F178" s="102">
        <f t="shared" si="15"/>
        <v>51270539.609999999</v>
      </c>
    </row>
    <row r="179" spans="1:6" x14ac:dyDescent="0.2">
      <c r="A179" s="52" t="s">
        <v>153</v>
      </c>
      <c r="B179" s="53" t="s">
        <v>112</v>
      </c>
      <c r="C179" s="54" t="s">
        <v>406</v>
      </c>
      <c r="D179" s="94">
        <f t="shared" ref="D179:E185" si="23">D180</f>
        <v>24000</v>
      </c>
      <c r="E179" s="95">
        <f t="shared" si="23"/>
        <v>0</v>
      </c>
      <c r="F179" s="96">
        <f t="shared" si="15"/>
        <v>24000</v>
      </c>
    </row>
    <row r="180" spans="1:6" x14ac:dyDescent="0.2">
      <c r="A180" s="25" t="s">
        <v>157</v>
      </c>
      <c r="B180" s="60" t="s">
        <v>112</v>
      </c>
      <c r="C180" s="27" t="s">
        <v>407</v>
      </c>
      <c r="D180" s="100">
        <f t="shared" si="23"/>
        <v>24000</v>
      </c>
      <c r="E180" s="101">
        <f t="shared" si="23"/>
        <v>0</v>
      </c>
      <c r="F180" s="102">
        <f t="shared" si="15"/>
        <v>24000</v>
      </c>
    </row>
    <row r="181" spans="1:6" ht="24.6" customHeight="1" x14ac:dyDescent="0.2">
      <c r="A181" s="25" t="s">
        <v>261</v>
      </c>
      <c r="B181" s="60" t="s">
        <v>112</v>
      </c>
      <c r="C181" s="27" t="s">
        <v>408</v>
      </c>
      <c r="D181" s="100">
        <f t="shared" si="23"/>
        <v>24000</v>
      </c>
      <c r="E181" s="101">
        <f t="shared" si="23"/>
        <v>0</v>
      </c>
      <c r="F181" s="102">
        <f t="shared" si="15"/>
        <v>24000</v>
      </c>
    </row>
    <row r="182" spans="1:6" ht="61.5" customHeight="1" x14ac:dyDescent="0.2">
      <c r="A182" s="25" t="s">
        <v>409</v>
      </c>
      <c r="B182" s="60" t="s">
        <v>112</v>
      </c>
      <c r="C182" s="27" t="s">
        <v>410</v>
      </c>
      <c r="D182" s="100">
        <f t="shared" si="23"/>
        <v>24000</v>
      </c>
      <c r="E182" s="101">
        <f t="shared" si="23"/>
        <v>0</v>
      </c>
      <c r="F182" s="102">
        <f t="shared" si="15"/>
        <v>24000</v>
      </c>
    </row>
    <row r="183" spans="1:6" ht="123" customHeight="1" x14ac:dyDescent="0.2">
      <c r="A183" s="89" t="s">
        <v>411</v>
      </c>
      <c r="B183" s="60" t="s">
        <v>112</v>
      </c>
      <c r="C183" s="27" t="s">
        <v>412</v>
      </c>
      <c r="D183" s="100">
        <f t="shared" si="23"/>
        <v>24000</v>
      </c>
      <c r="E183" s="101">
        <f t="shared" si="23"/>
        <v>0</v>
      </c>
      <c r="F183" s="102">
        <f t="shared" si="15"/>
        <v>24000</v>
      </c>
    </row>
    <row r="184" spans="1:6" ht="24.6" customHeight="1" x14ac:dyDescent="0.2">
      <c r="A184" s="25" t="s">
        <v>154</v>
      </c>
      <c r="B184" s="60" t="s">
        <v>112</v>
      </c>
      <c r="C184" s="27" t="s">
        <v>413</v>
      </c>
      <c r="D184" s="100">
        <f t="shared" si="23"/>
        <v>24000</v>
      </c>
      <c r="E184" s="101">
        <f t="shared" si="23"/>
        <v>0</v>
      </c>
      <c r="F184" s="102">
        <f t="shared" si="15"/>
        <v>24000</v>
      </c>
    </row>
    <row r="185" spans="1:6" ht="24.6" customHeight="1" x14ac:dyDescent="0.2">
      <c r="A185" s="25" t="s">
        <v>155</v>
      </c>
      <c r="B185" s="60" t="s">
        <v>112</v>
      </c>
      <c r="C185" s="27" t="s">
        <v>414</v>
      </c>
      <c r="D185" s="100">
        <f t="shared" si="23"/>
        <v>24000</v>
      </c>
      <c r="E185" s="101">
        <f t="shared" si="23"/>
        <v>0</v>
      </c>
      <c r="F185" s="102">
        <f t="shared" si="15"/>
        <v>24000</v>
      </c>
    </row>
    <row r="186" spans="1:6" ht="36.950000000000003" customHeight="1" x14ac:dyDescent="0.2">
      <c r="A186" s="25" t="s">
        <v>156</v>
      </c>
      <c r="B186" s="60" t="s">
        <v>112</v>
      </c>
      <c r="C186" s="27" t="s">
        <v>415</v>
      </c>
      <c r="D186" s="100">
        <v>24000</v>
      </c>
      <c r="E186" s="101">
        <v>0</v>
      </c>
      <c r="F186" s="102">
        <f t="shared" si="15"/>
        <v>24000</v>
      </c>
    </row>
    <row r="187" spans="1:6" x14ac:dyDescent="0.2">
      <c r="A187" s="52" t="s">
        <v>158</v>
      </c>
      <c r="B187" s="53" t="s">
        <v>112</v>
      </c>
      <c r="C187" s="54" t="s">
        <v>416</v>
      </c>
      <c r="D187" s="94">
        <v>56800</v>
      </c>
      <c r="E187" s="95">
        <f>E188</f>
        <v>0</v>
      </c>
      <c r="F187" s="96">
        <f t="shared" si="15"/>
        <v>56800</v>
      </c>
    </row>
    <row r="188" spans="1:6" x14ac:dyDescent="0.2">
      <c r="A188" s="25" t="s">
        <v>162</v>
      </c>
      <c r="B188" s="60" t="s">
        <v>112</v>
      </c>
      <c r="C188" s="27" t="s">
        <v>417</v>
      </c>
      <c r="D188" s="100">
        <v>56800</v>
      </c>
      <c r="E188" s="101">
        <f>E189</f>
        <v>0</v>
      </c>
      <c r="F188" s="102">
        <f t="shared" si="15"/>
        <v>56800</v>
      </c>
    </row>
    <row r="189" spans="1:6" ht="36.950000000000003" customHeight="1" x14ac:dyDescent="0.2">
      <c r="A189" s="25" t="s">
        <v>387</v>
      </c>
      <c r="B189" s="60" t="s">
        <v>112</v>
      </c>
      <c r="C189" s="27" t="s">
        <v>418</v>
      </c>
      <c r="D189" s="100">
        <v>56800</v>
      </c>
      <c r="E189" s="101">
        <f>E190</f>
        <v>0</v>
      </c>
      <c r="F189" s="102">
        <f t="shared" si="15"/>
        <v>56800</v>
      </c>
    </row>
    <row r="190" spans="1:6" ht="24.6" customHeight="1" x14ac:dyDescent="0.2">
      <c r="A190" s="25" t="s">
        <v>419</v>
      </c>
      <c r="B190" s="60" t="s">
        <v>112</v>
      </c>
      <c r="C190" s="27" t="s">
        <v>420</v>
      </c>
      <c r="D190" s="100">
        <v>56800</v>
      </c>
      <c r="E190" s="101">
        <f>E191+E197</f>
        <v>0</v>
      </c>
      <c r="F190" s="102">
        <f t="shared" si="15"/>
        <v>56800</v>
      </c>
    </row>
    <row r="191" spans="1:6" ht="86.1" customHeight="1" x14ac:dyDescent="0.2">
      <c r="A191" s="89" t="s">
        <v>421</v>
      </c>
      <c r="B191" s="60" t="s">
        <v>112</v>
      </c>
      <c r="C191" s="27" t="s">
        <v>422</v>
      </c>
      <c r="D191" s="100">
        <v>42800</v>
      </c>
      <c r="E191" s="101">
        <f>E192+E195</f>
        <v>0</v>
      </c>
      <c r="F191" s="102">
        <f t="shared" si="15"/>
        <v>42800</v>
      </c>
    </row>
    <row r="192" spans="1:6" ht="74.25" customHeight="1" x14ac:dyDescent="0.2">
      <c r="A192" s="25" t="s">
        <v>115</v>
      </c>
      <c r="B192" s="60" t="s">
        <v>112</v>
      </c>
      <c r="C192" s="27" t="s">
        <v>423</v>
      </c>
      <c r="D192" s="100">
        <v>33800</v>
      </c>
      <c r="E192" s="101">
        <f>E193</f>
        <v>0</v>
      </c>
      <c r="F192" s="102">
        <f t="shared" si="15"/>
        <v>33800</v>
      </c>
    </row>
    <row r="193" spans="1:6" ht="24.6" customHeight="1" x14ac:dyDescent="0.2">
      <c r="A193" s="25" t="s">
        <v>159</v>
      </c>
      <c r="B193" s="60" t="s">
        <v>112</v>
      </c>
      <c r="C193" s="27" t="s">
        <v>424</v>
      </c>
      <c r="D193" s="100">
        <v>33800</v>
      </c>
      <c r="E193" s="101">
        <f>E194</f>
        <v>0</v>
      </c>
      <c r="F193" s="102">
        <f t="shared" si="15"/>
        <v>33800</v>
      </c>
    </row>
    <row r="194" spans="1:6" ht="49.15" customHeight="1" x14ac:dyDescent="0.2">
      <c r="A194" s="25" t="s">
        <v>160</v>
      </c>
      <c r="B194" s="60" t="s">
        <v>112</v>
      </c>
      <c r="C194" s="27" t="s">
        <v>425</v>
      </c>
      <c r="D194" s="100">
        <v>33800</v>
      </c>
      <c r="E194" s="101">
        <v>0</v>
      </c>
      <c r="F194" s="102">
        <f t="shared" si="15"/>
        <v>33800</v>
      </c>
    </row>
    <row r="195" spans="1:6" ht="24.6" customHeight="1" x14ac:dyDescent="0.2">
      <c r="A195" s="25" t="s">
        <v>154</v>
      </c>
      <c r="B195" s="60" t="s">
        <v>112</v>
      </c>
      <c r="C195" s="27" t="s">
        <v>426</v>
      </c>
      <c r="D195" s="100">
        <v>9000</v>
      </c>
      <c r="E195" s="101">
        <f>E196</f>
        <v>0</v>
      </c>
      <c r="F195" s="102">
        <f t="shared" si="15"/>
        <v>9000</v>
      </c>
    </row>
    <row r="196" spans="1:6" x14ac:dyDescent="0.2">
      <c r="A196" s="25" t="s">
        <v>161</v>
      </c>
      <c r="B196" s="60" t="s">
        <v>112</v>
      </c>
      <c r="C196" s="27" t="s">
        <v>427</v>
      </c>
      <c r="D196" s="100">
        <v>9000</v>
      </c>
      <c r="E196" s="101">
        <v>0</v>
      </c>
      <c r="F196" s="102">
        <f t="shared" si="15"/>
        <v>9000</v>
      </c>
    </row>
    <row r="197" spans="1:6" ht="86.1" customHeight="1" x14ac:dyDescent="0.2">
      <c r="A197" s="89" t="s">
        <v>428</v>
      </c>
      <c r="B197" s="60" t="s">
        <v>112</v>
      </c>
      <c r="C197" s="27" t="s">
        <v>429</v>
      </c>
      <c r="D197" s="100">
        <v>14000</v>
      </c>
      <c r="E197" s="101">
        <f>E198</f>
        <v>0</v>
      </c>
      <c r="F197" s="102">
        <f t="shared" si="15"/>
        <v>14000</v>
      </c>
    </row>
    <row r="198" spans="1:6" ht="24.6" customHeight="1" x14ac:dyDescent="0.2">
      <c r="A198" s="25" t="s">
        <v>120</v>
      </c>
      <c r="B198" s="60" t="s">
        <v>112</v>
      </c>
      <c r="C198" s="27" t="s">
        <v>430</v>
      </c>
      <c r="D198" s="100">
        <v>14000</v>
      </c>
      <c r="E198" s="101">
        <f>E199</f>
        <v>0</v>
      </c>
      <c r="F198" s="102">
        <f t="shared" si="15"/>
        <v>14000</v>
      </c>
    </row>
    <row r="199" spans="1:6" ht="36.950000000000003" customHeight="1" x14ac:dyDescent="0.2">
      <c r="A199" s="25" t="s">
        <v>121</v>
      </c>
      <c r="B199" s="60" t="s">
        <v>112</v>
      </c>
      <c r="C199" s="27" t="s">
        <v>431</v>
      </c>
      <c r="D199" s="100">
        <v>14000</v>
      </c>
      <c r="E199" s="101">
        <f>E200</f>
        <v>0</v>
      </c>
      <c r="F199" s="102">
        <f t="shared" si="15"/>
        <v>14000</v>
      </c>
    </row>
    <row r="200" spans="1:6" ht="13.5" thickBot="1" x14ac:dyDescent="0.25">
      <c r="A200" s="25" t="s">
        <v>122</v>
      </c>
      <c r="B200" s="60" t="s">
        <v>112</v>
      </c>
      <c r="C200" s="27" t="s">
        <v>432</v>
      </c>
      <c r="D200" s="100">
        <v>14000</v>
      </c>
      <c r="E200" s="101">
        <v>0</v>
      </c>
      <c r="F200" s="102">
        <f t="shared" si="15"/>
        <v>14000</v>
      </c>
    </row>
    <row r="201" spans="1:6" ht="9" customHeight="1" thickBot="1" x14ac:dyDescent="0.25">
      <c r="A201" s="62"/>
      <c r="B201" s="63"/>
      <c r="C201" s="64"/>
      <c r="D201" s="65"/>
      <c r="E201" s="63"/>
      <c r="F201" s="63"/>
    </row>
    <row r="202" spans="1:6" ht="13.5" customHeight="1" thickBot="1" x14ac:dyDescent="0.25">
      <c r="A202" s="66" t="s">
        <v>163</v>
      </c>
      <c r="B202" s="67" t="s">
        <v>164</v>
      </c>
      <c r="C202" s="68" t="s">
        <v>113</v>
      </c>
      <c r="D202" s="69">
        <v>-3075500</v>
      </c>
      <c r="E202" s="69">
        <f>-Источники!E19</f>
        <v>-2505127.15</v>
      </c>
      <c r="F202" s="70" t="s">
        <v>165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">
    <cfRule type="cellIs" priority="2" stopIfTrue="1" operator="equal">
      <formula>0</formula>
    </cfRule>
  </conditionalFormatting>
  <conditionalFormatting sqref="E28:F29">
    <cfRule type="cellIs" priority="3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10" workbookViewId="0">
      <selection activeCell="I27" sqref="I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0.85546875" customWidth="1"/>
    <col min="4" max="6" width="18.7109375" customWidth="1"/>
  </cols>
  <sheetData>
    <row r="1" spans="1:6" ht="11.1" customHeight="1" x14ac:dyDescent="0.2">
      <c r="A1" s="145" t="s">
        <v>166</v>
      </c>
      <c r="B1" s="145"/>
      <c r="C1" s="145"/>
      <c r="D1" s="145"/>
      <c r="E1" s="145"/>
      <c r="F1" s="145"/>
    </row>
    <row r="2" spans="1:6" ht="13.15" customHeight="1" x14ac:dyDescent="0.25">
      <c r="A2" s="121" t="s">
        <v>167</v>
      </c>
      <c r="B2" s="121"/>
      <c r="C2" s="121"/>
      <c r="D2" s="121"/>
      <c r="E2" s="121"/>
      <c r="F2" s="121"/>
    </row>
    <row r="3" spans="1:6" ht="9" customHeight="1" x14ac:dyDescent="0.2">
      <c r="A3" s="5"/>
      <c r="B3" s="71"/>
      <c r="C3" s="44"/>
      <c r="D3" s="10"/>
      <c r="E3" s="10"/>
      <c r="F3" s="44"/>
    </row>
    <row r="4" spans="1:6" ht="13.9" customHeight="1" x14ac:dyDescent="0.2">
      <c r="A4" s="132" t="s">
        <v>21</v>
      </c>
      <c r="B4" s="126" t="s">
        <v>22</v>
      </c>
      <c r="C4" s="138" t="s">
        <v>168</v>
      </c>
      <c r="D4" s="129" t="s">
        <v>24</v>
      </c>
      <c r="E4" s="129" t="s">
        <v>25</v>
      </c>
      <c r="F4" s="135" t="s">
        <v>26</v>
      </c>
    </row>
    <row r="5" spans="1:6" ht="4.9000000000000004" customHeight="1" x14ac:dyDescent="0.2">
      <c r="A5" s="133"/>
      <c r="B5" s="127"/>
      <c r="C5" s="139"/>
      <c r="D5" s="130"/>
      <c r="E5" s="130"/>
      <c r="F5" s="136"/>
    </row>
    <row r="6" spans="1:6" ht="6" customHeight="1" x14ac:dyDescent="0.2">
      <c r="A6" s="133"/>
      <c r="B6" s="127"/>
      <c r="C6" s="139"/>
      <c r="D6" s="130"/>
      <c r="E6" s="130"/>
      <c r="F6" s="136"/>
    </row>
    <row r="7" spans="1:6" ht="4.9000000000000004" customHeight="1" x14ac:dyDescent="0.2">
      <c r="A7" s="133"/>
      <c r="B7" s="127"/>
      <c r="C7" s="139"/>
      <c r="D7" s="130"/>
      <c r="E7" s="130"/>
      <c r="F7" s="136"/>
    </row>
    <row r="8" spans="1:6" ht="6" customHeight="1" x14ac:dyDescent="0.2">
      <c r="A8" s="133"/>
      <c r="B8" s="127"/>
      <c r="C8" s="139"/>
      <c r="D8" s="130"/>
      <c r="E8" s="130"/>
      <c r="F8" s="136"/>
    </row>
    <row r="9" spans="1:6" ht="6" customHeight="1" x14ac:dyDescent="0.2">
      <c r="A9" s="133"/>
      <c r="B9" s="127"/>
      <c r="C9" s="139"/>
      <c r="D9" s="130"/>
      <c r="E9" s="130"/>
      <c r="F9" s="136"/>
    </row>
    <row r="10" spans="1:6" ht="18" customHeight="1" x14ac:dyDescent="0.2">
      <c r="A10" s="134"/>
      <c r="B10" s="128"/>
      <c r="C10" s="146"/>
      <c r="D10" s="131"/>
      <c r="E10" s="131"/>
      <c r="F10" s="13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2" t="s">
        <v>169</v>
      </c>
      <c r="B12" s="73" t="s">
        <v>170</v>
      </c>
      <c r="C12" s="74" t="s">
        <v>113</v>
      </c>
      <c r="D12" s="75">
        <f>D18</f>
        <v>3075400</v>
      </c>
      <c r="E12" s="75">
        <f>E18</f>
        <v>2505127.15</v>
      </c>
      <c r="F12" s="76" t="s">
        <v>113</v>
      </c>
    </row>
    <row r="13" spans="1:6" x14ac:dyDescent="0.2">
      <c r="A13" s="77" t="s">
        <v>33</v>
      </c>
      <c r="B13" s="78"/>
      <c r="C13" s="79"/>
      <c r="D13" s="80"/>
      <c r="E13" s="80"/>
      <c r="F13" s="81"/>
    </row>
    <row r="14" spans="1:6" ht="24.6" customHeight="1" x14ac:dyDescent="0.2">
      <c r="A14" s="52" t="s">
        <v>171</v>
      </c>
      <c r="B14" s="82" t="s">
        <v>172</v>
      </c>
      <c r="C14" s="83" t="s">
        <v>113</v>
      </c>
      <c r="D14" s="55" t="s">
        <v>42</v>
      </c>
      <c r="E14" s="55" t="s">
        <v>42</v>
      </c>
      <c r="F14" s="56" t="s">
        <v>42</v>
      </c>
    </row>
    <row r="15" spans="1:6" x14ac:dyDescent="0.2">
      <c r="A15" s="77" t="s">
        <v>173</v>
      </c>
      <c r="B15" s="78"/>
      <c r="C15" s="79"/>
      <c r="D15" s="80"/>
      <c r="E15" s="80"/>
      <c r="F15" s="81"/>
    </row>
    <row r="16" spans="1:6" ht="24.6" customHeight="1" x14ac:dyDescent="0.2">
      <c r="A16" s="52" t="s">
        <v>174</v>
      </c>
      <c r="B16" s="82" t="s">
        <v>175</v>
      </c>
      <c r="C16" s="83" t="s">
        <v>113</v>
      </c>
      <c r="D16" s="55" t="s">
        <v>42</v>
      </c>
      <c r="E16" s="55" t="s">
        <v>42</v>
      </c>
      <c r="F16" s="56" t="s">
        <v>42</v>
      </c>
    </row>
    <row r="17" spans="1:6" x14ac:dyDescent="0.2">
      <c r="A17" s="77" t="s">
        <v>173</v>
      </c>
      <c r="B17" s="78"/>
      <c r="C17" s="79"/>
      <c r="D17" s="80"/>
      <c r="E17" s="80"/>
      <c r="F17" s="81"/>
    </row>
    <row r="18" spans="1:6" x14ac:dyDescent="0.2">
      <c r="A18" s="72" t="s">
        <v>176</v>
      </c>
      <c r="B18" s="73" t="s">
        <v>177</v>
      </c>
      <c r="C18" s="74" t="s">
        <v>178</v>
      </c>
      <c r="D18" s="75">
        <f>D19</f>
        <v>3075400</v>
      </c>
      <c r="E18" s="75">
        <f>E19</f>
        <v>2505127.15</v>
      </c>
      <c r="F18" s="76">
        <f>F19</f>
        <v>570272.85000000009</v>
      </c>
    </row>
    <row r="19" spans="1:6" ht="24.6" customHeight="1" x14ac:dyDescent="0.2">
      <c r="A19" s="72" t="s">
        <v>179</v>
      </c>
      <c r="B19" s="73" t="s">
        <v>177</v>
      </c>
      <c r="C19" s="74" t="s">
        <v>180</v>
      </c>
      <c r="D19" s="75">
        <v>3075400</v>
      </c>
      <c r="E19" s="75">
        <v>2505127.15</v>
      </c>
      <c r="F19" s="76">
        <f>D19-E19</f>
        <v>570272.85000000009</v>
      </c>
    </row>
    <row r="20" spans="1:6" x14ac:dyDescent="0.2">
      <c r="A20" s="72" t="s">
        <v>181</v>
      </c>
      <c r="B20" s="73" t="s">
        <v>182</v>
      </c>
      <c r="C20" s="74" t="s">
        <v>183</v>
      </c>
      <c r="D20" s="75">
        <v>-61776200</v>
      </c>
      <c r="E20" s="75">
        <f>E21</f>
        <v>-4613186.24</v>
      </c>
      <c r="F20" s="76" t="s">
        <v>165</v>
      </c>
    </row>
    <row r="21" spans="1:6" x14ac:dyDescent="0.2">
      <c r="A21" s="25" t="s">
        <v>184</v>
      </c>
      <c r="B21" s="26" t="s">
        <v>182</v>
      </c>
      <c r="C21" s="84" t="s">
        <v>185</v>
      </c>
      <c r="D21" s="28">
        <v>-61776200</v>
      </c>
      <c r="E21" s="28">
        <f>E22</f>
        <v>-4613186.24</v>
      </c>
      <c r="F21" s="61" t="s">
        <v>165</v>
      </c>
    </row>
    <row r="22" spans="1:6" ht="24.6" customHeight="1" x14ac:dyDescent="0.2">
      <c r="A22" s="25" t="s">
        <v>186</v>
      </c>
      <c r="B22" s="26" t="s">
        <v>182</v>
      </c>
      <c r="C22" s="84" t="s">
        <v>187</v>
      </c>
      <c r="D22" s="28">
        <v>-61776200</v>
      </c>
      <c r="E22" s="28">
        <f>E23</f>
        <v>-4613186.24</v>
      </c>
      <c r="F22" s="61" t="s">
        <v>165</v>
      </c>
    </row>
    <row r="23" spans="1:6" ht="24.6" customHeight="1" x14ac:dyDescent="0.2">
      <c r="A23" s="25" t="s">
        <v>188</v>
      </c>
      <c r="B23" s="26" t="s">
        <v>182</v>
      </c>
      <c r="C23" s="84" t="s">
        <v>189</v>
      </c>
      <c r="D23" s="28">
        <v>-61776200</v>
      </c>
      <c r="E23" s="28">
        <v>-4613186.24</v>
      </c>
      <c r="F23" s="61" t="s">
        <v>165</v>
      </c>
    </row>
    <row r="24" spans="1:6" x14ac:dyDescent="0.2">
      <c r="A24" s="72" t="s">
        <v>190</v>
      </c>
      <c r="B24" s="73" t="s">
        <v>191</v>
      </c>
      <c r="C24" s="74" t="s">
        <v>192</v>
      </c>
      <c r="D24" s="75">
        <v>64851550</v>
      </c>
      <c r="E24" s="75">
        <f>E25</f>
        <v>7118313.3899999997</v>
      </c>
      <c r="F24" s="76" t="s">
        <v>165</v>
      </c>
    </row>
    <row r="25" spans="1:6" ht="24.6" customHeight="1" x14ac:dyDescent="0.2">
      <c r="A25" s="25" t="s">
        <v>193</v>
      </c>
      <c r="B25" s="26" t="s">
        <v>191</v>
      </c>
      <c r="C25" s="84" t="s">
        <v>194</v>
      </c>
      <c r="D25" s="28">
        <v>64851550</v>
      </c>
      <c r="E25" s="28">
        <f>E26</f>
        <v>7118313.3899999997</v>
      </c>
      <c r="F25" s="61" t="s">
        <v>165</v>
      </c>
    </row>
    <row r="26" spans="1:6" ht="24.6" customHeight="1" x14ac:dyDescent="0.2">
      <c r="A26" s="25" t="s">
        <v>195</v>
      </c>
      <c r="B26" s="26" t="s">
        <v>191</v>
      </c>
      <c r="C26" s="84" t="s">
        <v>196</v>
      </c>
      <c r="D26" s="28">
        <v>64851550</v>
      </c>
      <c r="E26" s="28">
        <f>E27</f>
        <v>7118313.3899999997</v>
      </c>
      <c r="F26" s="61" t="s">
        <v>165</v>
      </c>
    </row>
    <row r="27" spans="1:6" ht="24.6" customHeight="1" thickBot="1" x14ac:dyDescent="0.25">
      <c r="A27" s="25" t="s">
        <v>197</v>
      </c>
      <c r="B27" s="26" t="s">
        <v>191</v>
      </c>
      <c r="C27" s="84" t="s">
        <v>198</v>
      </c>
      <c r="D27" s="28">
        <v>64851550</v>
      </c>
      <c r="E27" s="28">
        <v>7118313.3899999997</v>
      </c>
      <c r="F27" s="61" t="s">
        <v>165</v>
      </c>
    </row>
    <row r="28" spans="1:6" ht="12.75" customHeight="1" x14ac:dyDescent="0.2">
      <c r="A28" s="85"/>
      <c r="B28" s="86"/>
      <c r="C28" s="87"/>
      <c r="D28" s="88"/>
    </row>
    <row r="29" spans="1:6" ht="24.75" customHeight="1" x14ac:dyDescent="0.2">
      <c r="A29" s="112" t="s">
        <v>449</v>
      </c>
      <c r="B29" s="113"/>
      <c r="C29" s="114" t="s">
        <v>455</v>
      </c>
      <c r="D29" s="114"/>
    </row>
    <row r="30" spans="1:6" ht="12.75" customHeight="1" x14ac:dyDescent="0.2">
      <c r="A30" s="115"/>
      <c r="B30" s="113"/>
      <c r="C30" s="114"/>
      <c r="D30" s="114"/>
    </row>
    <row r="31" spans="1:6" ht="12.75" customHeight="1" x14ac:dyDescent="0.2">
      <c r="A31" s="116" t="s">
        <v>450</v>
      </c>
      <c r="B31" s="113"/>
      <c r="C31" s="114"/>
      <c r="D31" s="114"/>
    </row>
    <row r="32" spans="1:6" ht="12.75" customHeight="1" x14ac:dyDescent="0.2">
      <c r="A32" s="115" t="s">
        <v>451</v>
      </c>
      <c r="B32" s="113"/>
      <c r="C32" s="114" t="s">
        <v>452</v>
      </c>
      <c r="D32" s="114"/>
    </row>
    <row r="33" spans="1:6" ht="12.75" customHeight="1" x14ac:dyDescent="0.2">
      <c r="A33" s="116" t="s">
        <v>453</v>
      </c>
      <c r="B33" s="113"/>
      <c r="C33" s="114"/>
      <c r="D33" s="114"/>
    </row>
    <row r="34" spans="1:6" ht="12.75" customHeight="1" x14ac:dyDescent="0.2">
      <c r="A34" s="116"/>
      <c r="B34" s="113"/>
      <c r="C34" s="114"/>
      <c r="D34" s="114"/>
    </row>
    <row r="35" spans="1:6" ht="12.75" customHeight="1" x14ac:dyDescent="0.2">
      <c r="A35" s="117"/>
      <c r="B35" s="118"/>
      <c r="C35" s="119"/>
      <c r="D35" s="119"/>
    </row>
    <row r="37" spans="1:6" ht="12.75" customHeight="1" x14ac:dyDescent="0.2">
      <c r="A37" s="120" t="s">
        <v>454</v>
      </c>
    </row>
    <row r="38" spans="1:6" ht="12.75" customHeight="1" x14ac:dyDescent="0.2">
      <c r="A38" s="12"/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99:F9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199</v>
      </c>
      <c r="B1" t="s">
        <v>28</v>
      </c>
    </row>
    <row r="2" spans="1:2" x14ac:dyDescent="0.2">
      <c r="A2" t="s">
        <v>200</v>
      </c>
      <c r="B2" t="s">
        <v>201</v>
      </c>
    </row>
    <row r="3" spans="1:2" x14ac:dyDescent="0.2">
      <c r="A3" t="s">
        <v>202</v>
      </c>
      <c r="B3" t="s">
        <v>5</v>
      </c>
    </row>
    <row r="4" spans="1:2" x14ac:dyDescent="0.2">
      <c r="A4" t="s">
        <v>203</v>
      </c>
      <c r="B4" t="s">
        <v>204</v>
      </c>
    </row>
    <row r="5" spans="1:2" x14ac:dyDescent="0.2">
      <c r="A5" t="s">
        <v>205</v>
      </c>
      <c r="B5" t="s">
        <v>206</v>
      </c>
    </row>
    <row r="6" spans="1:2" x14ac:dyDescent="0.2">
      <c r="A6" t="s">
        <v>207</v>
      </c>
      <c r="B6" t="s">
        <v>208</v>
      </c>
    </row>
    <row r="7" spans="1:2" x14ac:dyDescent="0.2">
      <c r="A7" t="s">
        <v>209</v>
      </c>
      <c r="B7" t="s">
        <v>208</v>
      </c>
    </row>
    <row r="8" spans="1:2" x14ac:dyDescent="0.2">
      <c r="A8" t="s">
        <v>210</v>
      </c>
      <c r="B8" t="s">
        <v>211</v>
      </c>
    </row>
    <row r="9" spans="1:2" x14ac:dyDescent="0.2">
      <c r="A9" t="s">
        <v>212</v>
      </c>
      <c r="B9" t="s">
        <v>213</v>
      </c>
    </row>
    <row r="10" spans="1:2" x14ac:dyDescent="0.2">
      <c r="A10" t="s">
        <v>214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cp:lastPrinted>2021-02-24T11:01:09Z</cp:lastPrinted>
  <dcterms:created xsi:type="dcterms:W3CDTF">2021-02-24T07:07:12Z</dcterms:created>
  <dcterms:modified xsi:type="dcterms:W3CDTF">2021-03-04T12:52:32Z</dcterms:modified>
</cp:coreProperties>
</file>