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<sst xmlns="http://schemas.openxmlformats.org/spreadsheetml/2006/main" count="623" uniqueCount="405">
  <si>
    <t xml:space="preserve">      ОТЧЕТ ОБ ИСПОЛНЕНИИ БЮДЖЕТА</t>
  </si>
  <si>
    <t>КОДЫ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</si>
  <si>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</si>
  <si>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</si>
  <si>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</si>
  <si>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</si>
  <si>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</si>
  <si>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</si>
  <si>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</si>
  <si>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</si>
  <si>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</si>
  <si>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</si>
  <si>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</si>
  <si>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</si>
  <si>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</si>
  <si>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</si>
  <si>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</si>
  <si>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</si>
  <si>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</si>
  <si>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</si>
  <si>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</si>
  <si>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</si>
  <si>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</si>
  <si>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</si>
  <si>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</si>
  <si>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</si>
  <si>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</si>
  <si>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</si>
  <si>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</si>
  <si>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</si>
  <si>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</si>
  <si>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</si>
  <si>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</si>
  <si>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</si>
  <si>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</si>
  <si>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</si>
  <si>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</si>
  <si>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</si>
  <si>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</si>
  <si>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</si>
  <si>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</si>
  <si>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</si>
  <si>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</si>
  <si>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</si>
  <si>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</si>
  <si>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</si>
  <si>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</si>
  <si>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</si>
  <si>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</si>
  <si>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</si>
  <si>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</si>
  <si>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</si>
  <si>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</si>
  <si>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</si>
  <si>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</si>
  <si>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</si>
  <si>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</si>
  <si>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</si>
  <si>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</si>
  <si>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</si>
  <si>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Социальная политика</t>
  </si>
  <si>
    <t>Коммунальное хозяйство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</si>
  <si>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</si>
  <si>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</si>
  <si>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</si>
  <si>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</si>
  <si>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</si>
  <si>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</si>
  <si>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</si>
  <si>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</si>
  <si>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</si>
  <si>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</si>
  <si>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Уплата налога на имущество организаций и земельного налога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</si>
  <si>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</si>
  <si>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</si>
  <si>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</si>
  <si>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</si>
  <si>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</si>
  <si>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</si>
  <si>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</si>
  <si>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</si>
  <si>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</si>
  <si>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</si>
  <si>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</si>
  <si>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</si>
  <si>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</si>
  <si>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</si>
  <si>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</si>
  <si>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</si>
  <si>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</si>
  <si>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</si>
  <si>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</si>
  <si>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</si>
  <si>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Владимировского сельского поселения»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</si>
  <si>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</si>
  <si>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</si>
  <si>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</si>
  <si>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«Повышение безопасности дорожного движения на территории Владимировского сельского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</si>
  <si>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</si>
  <si>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«Развитие жилищно-коммунального хозяйства Владимировского сельского поселения»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</si>
  <si>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</si>
  <si>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</si>
  <si>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</si>
  <si>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</si>
  <si>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«Развитие библиотечного дела»</t>
  </si>
  <si>
    <t>Подпрограмма «Развитие культурно-досуговой деятельности»</t>
  </si>
  <si>
    <t>Подпрограмма «Развитие спортивной и физкультурно-оздоровительной деятельности»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</si>
  <si>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</si>
  <si>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Подпрограмма «Развитие материальной и спортивной базы»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</si>
  <si>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</si>
  <si>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</si>
  <si>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</si>
  <si>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700</t>
  </si>
  <si>
    <t>710</t>
  </si>
  <si>
    <t>-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</si>
  <si>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</si>
  <si>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</si>
  <si>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</si>
  <si>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</si>
  <si>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</si>
  <si>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</si>
  <si>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</si>
  <si>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</si>
  <si>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</si>
  <si>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</si>
  <si>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</si>
  <si>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</si>
  <si>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</si>
  <si>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</si>
  <si>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</si>
  <si>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</si>
  <si>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</si>
  <si>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</si>
  <si>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</si>
  <si>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</si>
  <si>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</si>
  <si>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</si>
  <si>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</si>
  <si>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</si>
  <si>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</si>
  <si>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</si>
  <si>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</si>
  <si>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</si>
  <si>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</si>
  <si>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</si>
  <si>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</si>
  <si>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Уплата иных платежей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</si>
  <si>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</si>
  <si>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</si>
  <si>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</si>
  <si>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</si>
  <si>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</si>
  <si>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</si>
  <si>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</si>
  <si>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</si>
  <si>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</si>
  <si>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</si>
  <si>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</si>
  <si>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</si>
  <si>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</si>
  <si>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</si>
  <si>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</si>
  <si>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</si>
  <si>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</si>
  <si>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</si>
  <si>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</si>
  <si>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</si>
  <si>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</si>
  <si>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</si>
  <si>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</si>
  <si>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</si>
  <si>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</si>
  <si>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</si>
  <si>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</si>
  <si>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</si>
  <si>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</si>
  <si>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</si>
  <si>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</si>
  <si>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</si>
  <si>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</si>
  <si>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</si>
  <si>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</si>
  <si>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</si>
  <si>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</si>
  <si>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</si>
  <si>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</si>
  <si>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</si>
  <si>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</si>
  <si>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</si>
  <si>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</si>
  <si>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</si>
  <si>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</si>
  <si>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</si>
  <si>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</si>
  <si>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</si>
  <si>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</si>
  <si>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</si>
  <si>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</si>
  <si>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</si>
  <si>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</si>
  <si>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</si>
  <si>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</si>
  <si>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</si>
  <si>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</si>
  <si>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</si>
  <si>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</si>
  <si>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</si>
  <si>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</si>
  <si>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</si>
  <si>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</si>
  <si>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</si>
  <si>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</si>
  <si>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</si>
  <si>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</si>
  <si>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</si>
  <si>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</si>
  <si>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</si>
  <si>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</si>
  <si>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</si>
  <si>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</si>
  <si>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</si>
  <si>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</si>
  <si>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</si>
  <si>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</si>
  <si>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</si>
  <si>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</si>
  <si>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</si>
  <si>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</si>
  <si>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</si>
  <si>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</si>
  <si>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</si>
  <si>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</si>
  <si>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</si>
  <si>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</si>
  <si>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</si>
  <si>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</si>
  <si>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</si>
  <si>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</si>
  <si>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</si>
  <si>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</si>
  <si>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</si>
  <si>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</si>
  <si>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</si>
  <si>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</si>
  <si>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</si>
  <si>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</si>
  <si>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</si>
  <si>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</si>
  <si>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</si>
  <si>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Обеспечение функционирования Главы Владимировского сельского поселения</t>
  </si>
  <si>
    <t>в том числе:</t>
  </si>
  <si>
    <t xml:space="preserve">      (в ред. Приказа Минфина России от 19.12.2014 № 157н)</t>
  </si>
  <si>
    <t>Форма 0503117 с. 2</t>
  </si>
  <si>
    <t>Национальная безопасность 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</si>
  <si>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</si>
  <si>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</si>
  <si>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Обеспечение проведения выборов и референдумов</t>
  </si>
  <si>
    <t>Специальные расходы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</si>
  <si>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</si>
  <si>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951 0000 0000000000 000</t>
  </si>
  <si>
    <t>951 0100 0000000000 000</t>
  </si>
  <si>
    <t>951 0102 0000000000 000</t>
  </si>
  <si>
    <t>951 0102 8800000000 000</t>
  </si>
  <si>
    <t>951 0102 8810000000 000</t>
  </si>
  <si>
    <t>Расходы на выплаты по оплате труда работников органа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</si>
  <si>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951 0102 8810000110 000</t>
  </si>
  <si>
    <t>Фонд оплаты труда государственных (муниципальных) органов</t>
  </si>
  <si>
    <t>951 0102 8810000110 121</t>
  </si>
  <si>
    <t>951 0102 8810000110 122</t>
  </si>
  <si>
    <t>951 0102 8810000110 129</t>
  </si>
  <si>
    <t>951 0104 0000000000 000</t>
  </si>
  <si>
    <t>951 0104 0120000000 000</t>
  </si>
  <si>
    <t>951 0104 0120000110 000</t>
  </si>
  <si>
    <t>951 0104 0120000110 121</t>
  </si>
  <si>
    <t>951 0104 0120000110 122</t>
  </si>
  <si>
    <t>951 0104 0120000110 129</t>
  </si>
  <si>
    <t>951 0104 0120000190 000</t>
  </si>
  <si>
    <t>951 0104 0120000190 244</t>
  </si>
  <si>
    <t>Непрограммные расходы органа местного самоуправления Владимировского сельского поселения</t>
  </si>
  <si>
    <t>951 0104 9900000000 000</t>
  </si>
  <si>
    <t>951 0104 9990000000 000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</si>
  <si>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</si>
  <si>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951 0104 9990072390 000</t>
  </si>
  <si>
    <t>951 0104 9990072390 244</t>
  </si>
  <si>
    <t>951 0107 0000000000 000</t>
  </si>
  <si>
    <t>951 0107 9900000000 000</t>
  </si>
  <si>
    <t>951 0107 9990000000 000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</si>
  <si>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</si>
  <si>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951 0107 9990090350 000</t>
  </si>
  <si>
    <t>951 0107 9990090350 880</t>
  </si>
  <si>
    <t>951 0111 0000000000 000</t>
  </si>
  <si>
    <t>951 0111 9900000000 000</t>
  </si>
  <si>
    <t>951 0111 9910000000 000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</si>
  <si>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</si>
  <si>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>951 0111 9910090300 000</t>
  </si>
  <si>
    <t>951 0111 9910090300 870</t>
  </si>
  <si>
    <t>951 0113 0000000000 000</t>
  </si>
  <si>
    <t>951 0113 0120000000 000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</si>
  <si>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</si>
  <si>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951 0113 0120085010 000</t>
  </si>
  <si>
    <t>951 0113 0120085010 540</t>
  </si>
  <si>
    <t>951 0113 0120099990 000</t>
  </si>
  <si>
    <t>951 0113 0120099990 851</t>
  </si>
  <si>
    <t>951 0113 0120099990 852</t>
  </si>
  <si>
    <t>951 0113 0210000000 000</t>
  </si>
  <si>
    <t>951 0113 0210020010 000</t>
  </si>
  <si>
    <t>951 0113 0210020010 244</t>
  </si>
  <si>
    <t>951 0113 0210020280 000</t>
  </si>
  <si>
    <t>951 0113 0210020280 853</t>
  </si>
  <si>
    <t>951 0113 0220000000 000</t>
  </si>
  <si>
    <t>951 0113 0220020020 000</t>
  </si>
  <si>
    <t>951 0113 0220020020 244</t>
  </si>
  <si>
    <t>951 0113 0220020250 000</t>
  </si>
  <si>
    <t>951 0113 0220020250 244</t>
  </si>
  <si>
    <t>951 0113 9900000000 000</t>
  </si>
  <si>
    <t>951 0113 9990000000 000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</si>
  <si>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</si>
  <si>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951 0113 9990020260 000</t>
  </si>
  <si>
    <t>951 0113 9990020260 244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</si>
  <si>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</si>
  <si>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951 0113 9990099990 000</t>
  </si>
  <si>
    <t>951 0113 9990099990 853</t>
  </si>
  <si>
    <t>951 0200 0000000000 000</t>
  </si>
  <si>
    <t>951 0203 0000000000 000</t>
  </si>
  <si>
    <t>951 0203 9900000000 000</t>
  </si>
  <si>
    <t>951 0203 9990000000 000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</si>
  <si>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</si>
  <si>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>951 0203 9990051180 000</t>
  </si>
  <si>
    <t>951 0203 9990051180 121</t>
  </si>
  <si>
    <t>951 0203 9990051180 129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</si>
  <si>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</si>
  <si>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</si>
  <si>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</si>
  <si>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</si>
  <si>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</si>
  <si>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</si>
  <si>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951 0309 0320000000 000</t>
  </si>
  <si>
    <t>951 0309 0320020040 000</t>
  </si>
  <si>
    <t>951 0309 0320020040 244</t>
  </si>
  <si>
    <t>951 0309 0320085010 000</t>
  </si>
  <si>
    <t>951 0309 0320085010 540</t>
  </si>
  <si>
    <t>951 0309 0330000000 000</t>
  </si>
  <si>
    <t>951 0309 0330020050 000</t>
  </si>
  <si>
    <t>951 0309 0330020050 244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</si>
  <si>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</si>
  <si>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</si>
  <si>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</si>
  <si>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</si>
  <si>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</si>
  <si>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</si>
  <si>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</si>
  <si>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</si>
  <si>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</si>
  <si>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</si>
  <si>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951 0409 0420020070 000</t>
  </si>
  <si>
    <t>951 0409 0420020070 244</t>
  </si>
  <si>
    <t>951 0500 0000000000 000</t>
  </si>
  <si>
    <t>951 0502 0000000000 000</t>
  </si>
  <si>
    <t>951 0502 0510000000 000</t>
  </si>
  <si>
    <t>951 0502 0510020080 000</t>
  </si>
  <si>
    <t>951 0502 0510020080 244</t>
  </si>
  <si>
    <t>951 0503 0000000000 000</t>
  </si>
  <si>
    <t>951 0503 0520000000 000</t>
  </si>
  <si>
    <t>951 0503 0520020090 000</t>
  </si>
  <si>
    <t>951 0503 0520020090 244</t>
  </si>
  <si>
    <t>951 0503 0520020100 000</t>
  </si>
  <si>
    <t>951 0503 0520020100 244</t>
  </si>
  <si>
    <t>951 0503 0520020120 000</t>
  </si>
  <si>
    <t>951 0503 0520020120 244</t>
  </si>
  <si>
    <t>951 0503 0520020220 000</t>
  </si>
  <si>
    <t>951 0503 0520020220 244</t>
  </si>
  <si>
    <t>951 0503 0520099990 000</t>
  </si>
  <si>
    <t>951 0503 0520099990 852</t>
  </si>
  <si>
    <t>951 0800 0000000000 000</t>
  </si>
  <si>
    <t>951 0801 0000000000 000</t>
  </si>
  <si>
    <t>951 0801 0610000000 000</t>
  </si>
  <si>
    <t>951 0801 0610000590 000</t>
  </si>
  <si>
    <t>951 0801 0610000590 611</t>
  </si>
  <si>
    <t>951 0801 0620000000 000</t>
  </si>
  <si>
    <t>951 0801 0620000590 000</t>
  </si>
  <si>
    <t>951 0801 0620000590 611</t>
  </si>
  <si>
    <t>951 1000 0000000000 000</t>
  </si>
  <si>
    <t>951 1001 0000000000 000</t>
  </si>
  <si>
    <t>951 1001 0230000000 000</t>
  </si>
  <si>
    <t>951 1001 0230010020 000</t>
  </si>
  <si>
    <t>951 1001 0230010020 312</t>
  </si>
  <si>
    <t>951 1100 0000000000 000</t>
  </si>
  <si>
    <t>951 1102 0000000000 000</t>
  </si>
  <si>
    <t>951 1102 0710000000 000</t>
  </si>
  <si>
    <t>951 1102 0710020140 000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</si>
  <si>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</si>
  <si>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951 1102 0710020140 123</t>
  </si>
  <si>
    <t>951 1102 0710020140 244</t>
  </si>
  <si>
    <t>951 1102 0720000000 000</t>
  </si>
  <si>
    <t>951 1102 0720020160 000</t>
  </si>
  <si>
    <t>951 1102 0720020160 244</t>
  </si>
  <si>
    <t>финансового органа    Администрация Владимировского сельского поселения</t>
  </si>
  <si>
    <t xml:space="preserve"> -     </t>
  </si>
  <si>
    <t xml:space="preserve"> - </t>
  </si>
  <si>
    <t xml:space="preserve">                                 </t>
  </si>
  <si>
    <t xml:space="preserve">     Форма по ОКУД</t>
  </si>
  <si>
    <t xml:space="preserve">Наименование публично-правового образования         Муниципальное образование                                                             "Владимировское сельское поселение" </t>
  </si>
  <si>
    <t>"12"  июля 2016  г.</t>
  </si>
  <si>
    <t>01.07.2016</t>
  </si>
  <si>
    <t xml:space="preserve">                                                на  1июля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</si>
</sst>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1" fillId="0" borderId="10" xfId="0" applyFont="1" applyBorder="1" applyAlignment="1">
      <alignment vertical="distributed" wrapText="1"/>
    </xf>
    <xf numFmtId="0" fontId="51" fillId="0" borderId="10" xfId="0" applyFont="1" applyBorder="1" applyAlignment="1">
      <alignment horizontal="center" vertical="distributed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52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23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3" fontId="3" fillId="0" borderId="26" xfId="0" applyNumberFormat="1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3" fontId="3" fillId="0" borderId="16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3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 wrapText="1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7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8" xfId="59" applyNumberFormat="1" applyFont="1" applyBorder="1" applyAlignment="1">
      <alignment wrapText="1"/>
      <protection/>
    </xf>
    <xf numFmtId="1" fontId="3" fillId="0" borderId="36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0" fontId="3" fillId="0" borderId="38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3" fillId="0" borderId="27" xfId="53" applyNumberFormat="1" applyFont="1" applyBorder="1" applyAlignment="1">
      <alignment wrapText="1"/>
      <protection/>
    </xf>
    <xf numFmtId="0" fontId="53" fillId="0" borderId="10" xfId="53" applyNumberFormat="1" applyFont="1" applyBorder="1" applyAlignment="1">
      <alignment wrapText="1"/>
      <protection/>
    </xf>
    <xf numFmtId="49" fontId="53" fillId="0" borderId="10" xfId="56" applyNumberFormat="1" applyFont="1" applyBorder="1">
      <alignment/>
      <protection/>
    </xf>
    <xf numFmtId="0" fontId="53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/>
    </xf>
    <xf numFmtId="43" fontId="54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3" fontId="0" fillId="0" borderId="0" xfId="67" applyFont="1" applyFill="1" applyAlignment="1">
      <alignment/>
    </xf>
    <xf numFmtId="0" fontId="54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43" fontId="54" fillId="0" borderId="10" xfId="6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54" fillId="0" borderId="34" xfId="0" applyFont="1" applyFill="1" applyBorder="1" applyAlignment="1">
      <alignment horizontal="center" wrapText="1"/>
    </xf>
    <xf numFmtId="0" fontId="54" fillId="0" borderId="34" xfId="0" applyFont="1" applyFill="1" applyBorder="1" applyAlignment="1">
      <alignment vertical="top" wrapText="1"/>
    </xf>
    <xf numFmtId="43" fontId="54" fillId="0" borderId="27" xfId="57" applyNumberFormat="1" applyFont="1" applyBorder="1" applyAlignment="1">
      <alignment horizontal="right"/>
      <protection/>
    </xf>
    <xf numFmtId="43" fontId="54" fillId="0" borderId="34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43" fontId="54" fillId="0" borderId="10" xfId="57" applyNumberFormat="1" applyFont="1" applyBorder="1" applyAlignment="1">
      <alignment horizontal="right"/>
      <protection/>
    </xf>
    <xf numFmtId="43" fontId="54" fillId="0" borderId="10" xfId="0" applyNumberFormat="1" applyFont="1" applyFill="1" applyBorder="1" applyAlignment="1">
      <alignment wrapText="1"/>
    </xf>
    <xf numFmtId="43" fontId="54" fillId="0" borderId="10" xfId="58" applyNumberFormat="1" applyFont="1" applyBorder="1" applyAlignment="1">
      <alignment horizontal="right"/>
      <protection/>
    </xf>
    <xf numFmtId="43" fontId="54" fillId="0" borderId="10" xfId="0" applyNumberFormat="1" applyFont="1" applyFill="1" applyBorder="1" applyAlignment="1">
      <alignment horizontal="right" wrapText="1"/>
    </xf>
    <xf numFmtId="43" fontId="54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 horizontal="right"/>
    </xf>
    <xf numFmtId="49" fontId="54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">
      <selection activeCell="I19" sqref="I19"/>
    </sheetView>
  </sheetViews>
  <sheetFormatPr defaultColWidth="9.140625" defaultRowHeight="15"/>
  <cols>
    <col min="1" max="1" width="26.7109375" style="0" customWidth="1"/>
    <col min="2" max="2" width="4.8515625" style="0" customWidth="1"/>
    <col min="3" max="3" width="24.28125" style="0" customWidth="1"/>
    <col min="4" max="4" width="14.28125" style="0" customWidth="1"/>
    <col min="5" max="5" width="14.57421875" style="0" customWidth="1"/>
    <col min="6" max="6" width="13.7109375" style="0" customWidth="1"/>
    <col min="8" max="8" width="11.7109375" style="0" bestFit="1" customWidth="1"/>
  </cols>
  <sheetData>
    <row r="1" spans="1:6" ht="15">
      <c r="A1" s="1"/>
      <c r="B1" s="1"/>
      <c r="C1" s="1"/>
      <c r="D1" s="118" t="s">
        <v>251</v>
      </c>
      <c r="E1" s="118"/>
      <c r="F1" s="118"/>
    </row>
    <row r="2" spans="1:6" ht="15">
      <c r="A2" s="1"/>
      <c r="B2" s="1"/>
      <c r="C2" s="1"/>
      <c r="D2" s="118"/>
      <c r="E2" s="118"/>
      <c r="F2" s="118"/>
    </row>
    <row r="3" spans="1:6" ht="15.75" thickBot="1">
      <c r="A3" s="141" t="s">
        <v>0</v>
      </c>
      <c r="B3" s="141"/>
      <c r="C3" s="141"/>
      <c r="D3" s="141"/>
      <c r="E3" s="135"/>
      <c r="F3" s="23" t="s">
        <v>1</v>
      </c>
    </row>
    <row r="4" spans="1:6" ht="12.75" customHeight="1">
      <c r="A4" s="5"/>
      <c r="B4" s="5"/>
      <c r="C4" s="5"/>
      <c r="D4" s="132" t="s">
        <v>399</v>
      </c>
      <c r="E4" s="133" t="s">
        <v>400</v>
      </c>
      <c r="F4" s="136" t="s">
        <v>2</v>
      </c>
    </row>
    <row r="5" spans="1:6" ht="15">
      <c r="A5" s="142" t="s">
        <v>404</v>
      </c>
      <c r="B5" s="142"/>
      <c r="C5" s="142"/>
      <c r="D5" s="142"/>
      <c r="E5" s="137" t="s">
        <v>3</v>
      </c>
      <c r="F5" s="4" t="s">
        <v>403</v>
      </c>
    </row>
    <row r="6" spans="1:6" ht="15">
      <c r="A6" s="5" t="s">
        <v>4</v>
      </c>
      <c r="B6" s="5"/>
      <c r="C6" s="5"/>
      <c r="D6" s="6"/>
      <c r="E6" s="6" t="s">
        <v>5</v>
      </c>
      <c r="F6" s="7" t="s">
        <v>6</v>
      </c>
    </row>
    <row r="7" spans="1:6" ht="15">
      <c r="A7" s="5" t="s">
        <v>396</v>
      </c>
      <c r="B7" s="5"/>
      <c r="C7" s="5"/>
      <c r="D7" s="6"/>
      <c r="E7" s="6" t="s">
        <v>7</v>
      </c>
      <c r="F7" s="4" t="s">
        <v>8</v>
      </c>
    </row>
    <row r="8" spans="1:6" ht="23.25" customHeight="1">
      <c r="A8" s="140" t="s">
        <v>401</v>
      </c>
      <c r="B8" s="140"/>
      <c r="C8" s="140"/>
      <c r="D8" s="140"/>
      <c r="E8" s="6" t="s">
        <v>75</v>
      </c>
      <c r="F8" s="4" t="s">
        <v>76</v>
      </c>
    </row>
    <row r="9" spans="1:6" ht="15">
      <c r="A9" s="8" t="s">
        <v>151</v>
      </c>
      <c r="B9" s="5"/>
      <c r="C9" s="5"/>
      <c r="D9" s="6"/>
      <c r="E9" s="6"/>
      <c r="F9" s="4"/>
    </row>
    <row r="10" spans="1:6" ht="15.75" thickBot="1">
      <c r="A10" s="5" t="s">
        <v>9</v>
      </c>
      <c r="B10" s="5"/>
      <c r="C10" s="5"/>
      <c r="D10" s="6"/>
      <c r="E10" s="6"/>
      <c r="F10" s="138" t="s">
        <v>10</v>
      </c>
    </row>
    <row r="11" spans="1:6" ht="15">
      <c r="A11" s="5"/>
      <c r="B11" s="24"/>
      <c r="C11" s="24" t="s">
        <v>11</v>
      </c>
      <c r="D11" s="6"/>
      <c r="E11" s="6"/>
      <c r="F11" s="139"/>
    </row>
    <row r="12" spans="1:6" ht="15">
      <c r="A12" s="19"/>
      <c r="B12" s="19"/>
      <c r="C12" s="20"/>
      <c r="D12" s="21"/>
      <c r="E12" s="21"/>
      <c r="F12" s="25"/>
    </row>
    <row r="13" spans="1:6" ht="15">
      <c r="A13" s="9"/>
      <c r="B13" s="10" t="s">
        <v>12</v>
      </c>
      <c r="C13" s="11" t="s">
        <v>13</v>
      </c>
      <c r="D13" s="12" t="s">
        <v>14</v>
      </c>
      <c r="E13" s="11"/>
      <c r="F13" s="10" t="s">
        <v>15</v>
      </c>
    </row>
    <row r="14" spans="1:6" ht="15">
      <c r="A14" s="13" t="s">
        <v>16</v>
      </c>
      <c r="B14" s="14" t="s">
        <v>17</v>
      </c>
      <c r="C14" s="13" t="s">
        <v>18</v>
      </c>
      <c r="D14" s="15" t="s">
        <v>19</v>
      </c>
      <c r="E14" s="15" t="s">
        <v>20</v>
      </c>
      <c r="F14" s="15" t="s">
        <v>21</v>
      </c>
    </row>
    <row r="15" spans="1:6" ht="15">
      <c r="A15" s="16"/>
      <c r="B15" s="14" t="s">
        <v>22</v>
      </c>
      <c r="C15" s="13" t="s">
        <v>23</v>
      </c>
      <c r="D15" s="15" t="s">
        <v>21</v>
      </c>
      <c r="E15" s="15"/>
      <c r="F15" s="15"/>
    </row>
    <row r="16" spans="1:6" ht="15.75" thickBot="1">
      <c r="A16" s="17">
        <v>1</v>
      </c>
      <c r="B16" s="119">
        <v>2</v>
      </c>
      <c r="C16" s="119">
        <v>3</v>
      </c>
      <c r="D16" s="18" t="s">
        <v>24</v>
      </c>
      <c r="E16" s="18" t="s">
        <v>25</v>
      </c>
      <c r="F16" s="120" t="s">
        <v>26</v>
      </c>
    </row>
    <row r="17" spans="1:6" s="59" customFormat="1" ht="15">
      <c r="A17" s="103" t="s">
        <v>157</v>
      </c>
      <c r="B17" s="121">
        <v>10</v>
      </c>
      <c r="C17" s="122"/>
      <c r="D17" s="123">
        <v>8818600</v>
      </c>
      <c r="E17" s="123">
        <f>SUM(E19+E52)</f>
        <v>2654047.59</v>
      </c>
      <c r="F17" s="124">
        <f>SUM(F19+F52)</f>
        <v>6164552.41</v>
      </c>
    </row>
    <row r="18" spans="1:6" s="59" customFormat="1" ht="15">
      <c r="A18" s="116" t="s">
        <v>250</v>
      </c>
      <c r="B18" s="125"/>
      <c r="C18" s="125"/>
      <c r="D18" s="125"/>
      <c r="E18" s="125"/>
      <c r="F18" s="125"/>
    </row>
    <row r="19" spans="1:6" s="59" customFormat="1" ht="31.5" customHeight="1">
      <c r="A19" s="104" t="s">
        <v>158</v>
      </c>
      <c r="B19" s="126">
        <v>10</v>
      </c>
      <c r="C19" s="105" t="s">
        <v>159</v>
      </c>
      <c r="D19" s="127">
        <v>5216900</v>
      </c>
      <c r="E19" s="127">
        <f>SUM(E20+E24+E30+E33+E41+E44+E48)</f>
        <v>1946047.5899999999</v>
      </c>
      <c r="F19" s="128">
        <f>SUM(D19-E19)</f>
        <v>3270852.41</v>
      </c>
    </row>
    <row r="20" spans="1:6" s="59" customFormat="1" ht="30" customHeight="1">
      <c r="A20" s="104" t="s">
        <v>160</v>
      </c>
      <c r="B20" s="126">
        <v>10</v>
      </c>
      <c r="C20" s="105" t="s">
        <v>161</v>
      </c>
      <c r="D20" s="127">
        <v>1504500</v>
      </c>
      <c r="E20" s="129">
        <v>766152.85</v>
      </c>
      <c r="F20" s="128">
        <f>SUM(D20-E20)</f>
        <v>738347.15</v>
      </c>
    </row>
    <row r="21" spans="1:8" s="59" customFormat="1" ht="29.25" customHeight="1">
      <c r="A21" s="104" t="s">
        <v>162</v>
      </c>
      <c r="B21" s="126">
        <v>10</v>
      </c>
      <c r="C21" s="105" t="s">
        <v>163</v>
      </c>
      <c r="D21" s="127">
        <v>1504500</v>
      </c>
      <c r="E21" s="129">
        <f>SUM(E20)</f>
        <v>766152.85</v>
      </c>
      <c r="F21" s="128">
        <f>SUM(F20)</f>
        <v>738347.15</v>
      </c>
      <c r="H21" s="107"/>
    </row>
    <row r="22" spans="1:6" s="59" customFormat="1" ht="133.5" customHeight="1">
      <c r="A22" s="104" t="s">
        <v>164</v>
      </c>
      <c r="B22" s="126">
        <v>10</v>
      </c>
      <c r="C22" s="105" t="s">
        <v>165</v>
      </c>
      <c r="D22" s="127">
        <v>1504500</v>
      </c>
      <c r="E22" s="129">
        <v>759485.46</v>
      </c>
      <c r="F22" s="128">
        <f>SUM(D22-E22)</f>
        <v>745014.54</v>
      </c>
    </row>
    <row r="23" spans="1:6" s="59" customFormat="1" ht="84.75" customHeight="1">
      <c r="A23" s="104" t="s">
        <v>166</v>
      </c>
      <c r="B23" s="126">
        <v>10</v>
      </c>
      <c r="C23" s="105" t="s">
        <v>167</v>
      </c>
      <c r="D23" s="127" t="s">
        <v>397</v>
      </c>
      <c r="E23" s="129">
        <v>6617.39</v>
      </c>
      <c r="F23" s="128">
        <v>-6617.39</v>
      </c>
    </row>
    <row r="24" spans="1:6" s="59" customFormat="1" ht="68.25" customHeight="1">
      <c r="A24" s="104" t="s">
        <v>168</v>
      </c>
      <c r="B24" s="126">
        <v>10</v>
      </c>
      <c r="C24" s="105" t="s">
        <v>169</v>
      </c>
      <c r="D24" s="127">
        <v>836600</v>
      </c>
      <c r="E24" s="129">
        <f>SUM(E25)</f>
        <v>426178.89</v>
      </c>
      <c r="F24" s="128">
        <f>SUM(D24-E24)</f>
        <v>410421.11</v>
      </c>
    </row>
    <row r="25" spans="1:6" s="59" customFormat="1" ht="58.5" customHeight="1">
      <c r="A25" s="104" t="s">
        <v>170</v>
      </c>
      <c r="B25" s="126">
        <v>10</v>
      </c>
      <c r="C25" s="105" t="s">
        <v>171</v>
      </c>
      <c r="D25" s="127">
        <v>836600</v>
      </c>
      <c r="E25" s="127">
        <v>426178.89</v>
      </c>
      <c r="F25" s="128">
        <f>SUM(D25-E25)</f>
        <v>410421.11</v>
      </c>
    </row>
    <row r="26" spans="1:6" s="59" customFormat="1" ht="132" customHeight="1">
      <c r="A26" s="104" t="s">
        <v>172</v>
      </c>
      <c r="B26" s="126">
        <v>10</v>
      </c>
      <c r="C26" s="105" t="s">
        <v>173</v>
      </c>
      <c r="D26" s="127">
        <v>291600</v>
      </c>
      <c r="E26" s="129">
        <v>144950.08</v>
      </c>
      <c r="F26" s="128">
        <f>SUM(D26-E26)</f>
        <v>146649.92</v>
      </c>
    </row>
    <row r="27" spans="1:6" s="59" customFormat="1" ht="156.75" customHeight="1">
      <c r="A27" s="104" t="s">
        <v>174</v>
      </c>
      <c r="B27" s="126">
        <v>10</v>
      </c>
      <c r="C27" s="105" t="s">
        <v>175</v>
      </c>
      <c r="D27" s="127">
        <v>5900</v>
      </c>
      <c r="E27" s="129">
        <v>2389.69</v>
      </c>
      <c r="F27" s="128">
        <f>SUM(D27-E27)</f>
        <v>3510.31</v>
      </c>
    </row>
    <row r="28" spans="1:6" s="59" customFormat="1" ht="132.75" customHeight="1">
      <c r="A28" s="104" t="s">
        <v>176</v>
      </c>
      <c r="B28" s="126">
        <v>10</v>
      </c>
      <c r="C28" s="105" t="s">
        <v>177</v>
      </c>
      <c r="D28" s="127">
        <v>539100</v>
      </c>
      <c r="E28" s="129">
        <v>301655.97</v>
      </c>
      <c r="F28" s="128">
        <f>SUM(D28-E28)</f>
        <v>237444.03000000003</v>
      </c>
    </row>
    <row r="29" spans="1:6" s="59" customFormat="1" ht="133.5" customHeight="1">
      <c r="A29" s="104" t="s">
        <v>178</v>
      </c>
      <c r="B29" s="126">
        <v>10</v>
      </c>
      <c r="C29" s="105" t="s">
        <v>179</v>
      </c>
      <c r="D29" s="127" t="s">
        <v>397</v>
      </c>
      <c r="E29" s="129">
        <v>-22816.85</v>
      </c>
      <c r="F29" s="128">
        <v>22816.85</v>
      </c>
    </row>
    <row r="30" spans="1:6" s="59" customFormat="1" ht="34.5" customHeight="1">
      <c r="A30" s="104" t="s">
        <v>180</v>
      </c>
      <c r="B30" s="126">
        <v>10</v>
      </c>
      <c r="C30" s="105" t="s">
        <v>181</v>
      </c>
      <c r="D30" s="127">
        <v>52000</v>
      </c>
      <c r="E30" s="129">
        <f>SUM(E31)</f>
        <v>37351.79</v>
      </c>
      <c r="F30" s="128">
        <f>SUM(F31)</f>
        <v>14648.21</v>
      </c>
    </row>
    <row r="31" spans="1:6" s="59" customFormat="1" ht="28.5" customHeight="1">
      <c r="A31" s="104" t="s">
        <v>182</v>
      </c>
      <c r="B31" s="126">
        <v>10</v>
      </c>
      <c r="C31" s="105" t="s">
        <v>183</v>
      </c>
      <c r="D31" s="127">
        <v>52000</v>
      </c>
      <c r="E31" s="129">
        <f>SUM(E32)</f>
        <v>37351.79</v>
      </c>
      <c r="F31" s="128">
        <f>SUM(F32)</f>
        <v>14648.21</v>
      </c>
    </row>
    <row r="32" spans="1:6" s="59" customFormat="1" ht="30.75" customHeight="1">
      <c r="A32" s="104" t="s">
        <v>182</v>
      </c>
      <c r="B32" s="126">
        <v>10</v>
      </c>
      <c r="C32" s="105" t="s">
        <v>184</v>
      </c>
      <c r="D32" s="127">
        <v>52000</v>
      </c>
      <c r="E32" s="129">
        <v>37351.79</v>
      </c>
      <c r="F32" s="128">
        <f>SUM(D32-E32)</f>
        <v>14648.21</v>
      </c>
    </row>
    <row r="33" spans="1:6" s="59" customFormat="1" ht="17.25" customHeight="1">
      <c r="A33" s="104" t="s">
        <v>185</v>
      </c>
      <c r="B33" s="126">
        <v>10</v>
      </c>
      <c r="C33" s="105" t="s">
        <v>186</v>
      </c>
      <c r="D33" s="127">
        <v>2773700</v>
      </c>
      <c r="E33" s="127">
        <f>SUM(E36+E35)</f>
        <v>666162.35</v>
      </c>
      <c r="F33" s="128">
        <f>SUM(D33-E33)</f>
        <v>2107537.65</v>
      </c>
    </row>
    <row r="34" spans="1:6" s="59" customFormat="1" ht="33.75" customHeight="1">
      <c r="A34" s="104" t="s">
        <v>187</v>
      </c>
      <c r="B34" s="126">
        <v>10</v>
      </c>
      <c r="C34" s="105" t="s">
        <v>188</v>
      </c>
      <c r="D34" s="127">
        <v>158800</v>
      </c>
      <c r="E34" s="129">
        <v>3406.91</v>
      </c>
      <c r="F34" s="128">
        <f>SUM(D34-E34)</f>
        <v>155393.09</v>
      </c>
    </row>
    <row r="35" spans="1:6" s="59" customFormat="1" ht="84" customHeight="1">
      <c r="A35" s="104" t="s">
        <v>189</v>
      </c>
      <c r="B35" s="126">
        <v>10</v>
      </c>
      <c r="C35" s="105" t="s">
        <v>190</v>
      </c>
      <c r="D35" s="127">
        <v>158800</v>
      </c>
      <c r="E35" s="129">
        <f>SUM(E34)</f>
        <v>3406.91</v>
      </c>
      <c r="F35" s="128">
        <f>SUM(F34)</f>
        <v>155393.09</v>
      </c>
    </row>
    <row r="36" spans="1:6" s="59" customFormat="1" ht="15">
      <c r="A36" s="104" t="s">
        <v>191</v>
      </c>
      <c r="B36" s="126">
        <v>10</v>
      </c>
      <c r="C36" s="105" t="s">
        <v>192</v>
      </c>
      <c r="D36" s="127">
        <v>2614900</v>
      </c>
      <c r="E36" s="129">
        <f>SUM(E37+E39)</f>
        <v>662755.44</v>
      </c>
      <c r="F36" s="128">
        <f>SUM(D36-E36)</f>
        <v>1952144.56</v>
      </c>
    </row>
    <row r="37" spans="1:6" s="59" customFormat="1" ht="26.25">
      <c r="A37" s="104" t="s">
        <v>193</v>
      </c>
      <c r="B37" s="126">
        <v>10</v>
      </c>
      <c r="C37" s="105" t="s">
        <v>194</v>
      </c>
      <c r="D37" s="127">
        <v>510000</v>
      </c>
      <c r="E37" s="129">
        <f>SUM(E38)</f>
        <v>598019.98</v>
      </c>
      <c r="F37" s="128">
        <f>SUM(F38)</f>
        <v>-88019.97999999998</v>
      </c>
    </row>
    <row r="38" spans="1:6" s="59" customFormat="1" ht="68.25" customHeight="1">
      <c r="A38" s="104" t="s">
        <v>195</v>
      </c>
      <c r="B38" s="126">
        <v>10</v>
      </c>
      <c r="C38" s="105" t="s">
        <v>196</v>
      </c>
      <c r="D38" s="127">
        <v>510000</v>
      </c>
      <c r="E38" s="129">
        <v>598019.98</v>
      </c>
      <c r="F38" s="128">
        <f>SUM(D38-E38)</f>
        <v>-88019.97999999998</v>
      </c>
    </row>
    <row r="39" spans="1:6" s="59" customFormat="1" ht="28.5" customHeight="1">
      <c r="A39" s="104" t="s">
        <v>197</v>
      </c>
      <c r="B39" s="126">
        <v>10</v>
      </c>
      <c r="C39" s="105" t="s">
        <v>198</v>
      </c>
      <c r="D39" s="127">
        <v>2104900</v>
      </c>
      <c r="E39" s="129">
        <f>SUM(E40)</f>
        <v>64735.46</v>
      </c>
      <c r="F39" s="128">
        <f>SUM(F40)</f>
        <v>2040164.54</v>
      </c>
    </row>
    <row r="40" spans="1:6" s="59" customFormat="1" ht="56.25" customHeight="1">
      <c r="A40" s="104" t="s">
        <v>199</v>
      </c>
      <c r="B40" s="126">
        <v>10</v>
      </c>
      <c r="C40" s="105" t="s">
        <v>200</v>
      </c>
      <c r="D40" s="127">
        <v>2104900</v>
      </c>
      <c r="E40" s="129">
        <v>64735.46</v>
      </c>
      <c r="F40" s="128">
        <f>SUM(D40-E40)</f>
        <v>2040164.54</v>
      </c>
    </row>
    <row r="41" spans="1:6" s="59" customFormat="1" ht="30" customHeight="1">
      <c r="A41" s="104" t="s">
        <v>201</v>
      </c>
      <c r="B41" s="126">
        <v>10</v>
      </c>
      <c r="C41" s="105" t="s">
        <v>202</v>
      </c>
      <c r="D41" s="127">
        <v>11200</v>
      </c>
      <c r="E41" s="129">
        <v>200</v>
      </c>
      <c r="F41" s="128">
        <v>11000</v>
      </c>
    </row>
    <row r="42" spans="1:6" s="59" customFormat="1" ht="85.5" customHeight="1">
      <c r="A42" s="104" t="s">
        <v>203</v>
      </c>
      <c r="B42" s="126">
        <v>10</v>
      </c>
      <c r="C42" s="105" t="s">
        <v>204</v>
      </c>
      <c r="D42" s="127">
        <v>11200</v>
      </c>
      <c r="E42" s="129">
        <v>200</v>
      </c>
      <c r="F42" s="128">
        <v>11000</v>
      </c>
    </row>
    <row r="43" spans="1:6" s="59" customFormat="1" ht="145.5" customHeight="1">
      <c r="A43" s="104" t="s">
        <v>205</v>
      </c>
      <c r="B43" s="126">
        <v>10</v>
      </c>
      <c r="C43" s="105" t="s">
        <v>206</v>
      </c>
      <c r="D43" s="127">
        <v>11200</v>
      </c>
      <c r="E43" s="129">
        <v>200</v>
      </c>
      <c r="F43" s="128">
        <v>11000</v>
      </c>
    </row>
    <row r="44" spans="1:6" s="59" customFormat="1" ht="83.25" customHeight="1">
      <c r="A44" s="104" t="s">
        <v>207</v>
      </c>
      <c r="B44" s="126">
        <v>10</v>
      </c>
      <c r="C44" s="105" t="s">
        <v>208</v>
      </c>
      <c r="D44" s="127" t="s">
        <v>397</v>
      </c>
      <c r="E44" s="129">
        <v>1.71</v>
      </c>
      <c r="F44" s="128" t="s">
        <v>398</v>
      </c>
    </row>
    <row r="45" spans="1:6" s="59" customFormat="1" ht="18" customHeight="1">
      <c r="A45" s="104" t="s">
        <v>209</v>
      </c>
      <c r="B45" s="126">
        <v>10</v>
      </c>
      <c r="C45" s="105" t="s">
        <v>210</v>
      </c>
      <c r="D45" s="127" t="s">
        <v>397</v>
      </c>
      <c r="E45" s="129">
        <v>1.71</v>
      </c>
      <c r="F45" s="128" t="s">
        <v>398</v>
      </c>
    </row>
    <row r="46" spans="1:6" s="59" customFormat="1" ht="42.75" customHeight="1">
      <c r="A46" s="104" t="s">
        <v>211</v>
      </c>
      <c r="B46" s="126">
        <v>10</v>
      </c>
      <c r="C46" s="105" t="s">
        <v>212</v>
      </c>
      <c r="D46" s="127" t="s">
        <v>397</v>
      </c>
      <c r="E46" s="129">
        <v>1.71</v>
      </c>
      <c r="F46" s="128" t="s">
        <v>398</v>
      </c>
    </row>
    <row r="47" spans="1:6" s="59" customFormat="1" ht="69" customHeight="1">
      <c r="A47" s="104" t="s">
        <v>213</v>
      </c>
      <c r="B47" s="126">
        <v>10</v>
      </c>
      <c r="C47" s="105" t="s">
        <v>214</v>
      </c>
      <c r="D47" s="127" t="s">
        <v>397</v>
      </c>
      <c r="E47" s="129">
        <v>1.71</v>
      </c>
      <c r="F47" s="128" t="s">
        <v>398</v>
      </c>
    </row>
    <row r="48" spans="1:6" s="59" customFormat="1" ht="34.5" customHeight="1">
      <c r="A48" s="104" t="s">
        <v>215</v>
      </c>
      <c r="B48" s="126">
        <v>10</v>
      </c>
      <c r="C48" s="105" t="s">
        <v>216</v>
      </c>
      <c r="D48" s="127">
        <v>38900</v>
      </c>
      <c r="E48" s="129">
        <v>50000</v>
      </c>
      <c r="F48" s="128">
        <v>-11100</v>
      </c>
    </row>
    <row r="49" spans="1:6" s="59" customFormat="1" ht="56.25" customHeight="1">
      <c r="A49" s="104" t="s">
        <v>217</v>
      </c>
      <c r="B49" s="126">
        <v>10</v>
      </c>
      <c r="C49" s="105" t="s">
        <v>218</v>
      </c>
      <c r="D49" s="127">
        <v>38900</v>
      </c>
      <c r="E49" s="129" t="s">
        <v>397</v>
      </c>
      <c r="F49" s="128">
        <v>38900</v>
      </c>
    </row>
    <row r="50" spans="1:6" s="59" customFormat="1" ht="70.5" customHeight="1">
      <c r="A50" s="104" t="s">
        <v>219</v>
      </c>
      <c r="B50" s="126">
        <v>10</v>
      </c>
      <c r="C50" s="105" t="s">
        <v>220</v>
      </c>
      <c r="D50" s="127">
        <v>38900</v>
      </c>
      <c r="E50" s="129" t="s">
        <v>397</v>
      </c>
      <c r="F50" s="128">
        <v>38900</v>
      </c>
    </row>
    <row r="51" spans="1:6" s="59" customFormat="1" ht="30.75" customHeight="1">
      <c r="A51" s="104" t="s">
        <v>221</v>
      </c>
      <c r="B51" s="126">
        <v>10</v>
      </c>
      <c r="C51" s="105" t="s">
        <v>222</v>
      </c>
      <c r="D51" s="127">
        <v>3601700</v>
      </c>
      <c r="E51" s="129">
        <v>708000</v>
      </c>
      <c r="F51" s="130">
        <f>SUM(D51-E51)</f>
        <v>2893700</v>
      </c>
    </row>
    <row r="52" spans="1:6" s="59" customFormat="1" ht="69.75" customHeight="1">
      <c r="A52" s="104" t="s">
        <v>223</v>
      </c>
      <c r="B52" s="126">
        <v>10</v>
      </c>
      <c r="C52" s="105" t="s">
        <v>224</v>
      </c>
      <c r="D52" s="127">
        <v>3601700</v>
      </c>
      <c r="E52" s="129">
        <v>708000</v>
      </c>
      <c r="F52" s="130">
        <f>SUM(D52-E52)</f>
        <v>2893700</v>
      </c>
    </row>
    <row r="53" spans="1:6" s="59" customFormat="1" ht="42.75" customHeight="1">
      <c r="A53" s="104" t="s">
        <v>225</v>
      </c>
      <c r="B53" s="126">
        <v>10</v>
      </c>
      <c r="C53" s="105" t="s">
        <v>226</v>
      </c>
      <c r="D53" s="127">
        <v>3222600</v>
      </c>
      <c r="E53" s="129">
        <v>559200</v>
      </c>
      <c r="F53" s="128">
        <f>SUM(D53-E53)</f>
        <v>2663400</v>
      </c>
    </row>
    <row r="54" spans="1:6" s="59" customFormat="1" ht="33.75" customHeight="1">
      <c r="A54" s="104" t="s">
        <v>227</v>
      </c>
      <c r="B54" s="126">
        <v>10</v>
      </c>
      <c r="C54" s="105" t="s">
        <v>228</v>
      </c>
      <c r="D54" s="127">
        <v>3222600</v>
      </c>
      <c r="E54" s="129">
        <v>559200</v>
      </c>
      <c r="F54" s="128">
        <f>SUM(D54-E54)</f>
        <v>2663400</v>
      </c>
    </row>
    <row r="55" spans="1:6" s="59" customFormat="1" ht="48" customHeight="1">
      <c r="A55" s="104" t="s">
        <v>229</v>
      </c>
      <c r="B55" s="126">
        <v>10</v>
      </c>
      <c r="C55" s="105" t="s">
        <v>230</v>
      </c>
      <c r="D55" s="127">
        <v>3222600</v>
      </c>
      <c r="E55" s="129">
        <v>559200</v>
      </c>
      <c r="F55" s="128">
        <f>SUM(D55-E55)</f>
        <v>2663400</v>
      </c>
    </row>
    <row r="56" spans="1:6" s="59" customFormat="1" ht="57" customHeight="1">
      <c r="A56" s="104" t="s">
        <v>231</v>
      </c>
      <c r="B56" s="126">
        <v>10</v>
      </c>
      <c r="C56" s="105" t="s">
        <v>232</v>
      </c>
      <c r="D56" s="127">
        <v>175000</v>
      </c>
      <c r="E56" s="127">
        <v>148800</v>
      </c>
      <c r="F56" s="128">
        <v>26200</v>
      </c>
    </row>
    <row r="57" spans="1:6" s="59" customFormat="1" ht="66" customHeight="1">
      <c r="A57" s="104" t="s">
        <v>233</v>
      </c>
      <c r="B57" s="126">
        <v>10</v>
      </c>
      <c r="C57" s="105" t="s">
        <v>234</v>
      </c>
      <c r="D57" s="127">
        <v>174800</v>
      </c>
      <c r="E57" s="129">
        <v>148600</v>
      </c>
      <c r="F57" s="128">
        <v>26200</v>
      </c>
    </row>
    <row r="58" spans="1:6" s="59" customFormat="1" ht="69.75" customHeight="1">
      <c r="A58" s="104" t="s">
        <v>235</v>
      </c>
      <c r="B58" s="126">
        <v>10</v>
      </c>
      <c r="C58" s="105" t="s">
        <v>236</v>
      </c>
      <c r="D58" s="127">
        <v>174800</v>
      </c>
      <c r="E58" s="129">
        <v>148600</v>
      </c>
      <c r="F58" s="128">
        <v>26200</v>
      </c>
    </row>
    <row r="59" spans="1:6" s="59" customFormat="1" ht="56.25" customHeight="1">
      <c r="A59" s="104" t="s">
        <v>237</v>
      </c>
      <c r="B59" s="126">
        <v>10</v>
      </c>
      <c r="C59" s="105" t="s">
        <v>238</v>
      </c>
      <c r="D59" s="127">
        <v>200</v>
      </c>
      <c r="E59" s="129">
        <v>200</v>
      </c>
      <c r="F59" s="128" t="s">
        <v>397</v>
      </c>
    </row>
    <row r="60" spans="1:6" s="59" customFormat="1" ht="67.5" customHeight="1">
      <c r="A60" s="104" t="s">
        <v>239</v>
      </c>
      <c r="B60" s="126">
        <v>10</v>
      </c>
      <c r="C60" s="105" t="s">
        <v>240</v>
      </c>
      <c r="D60" s="127">
        <v>200</v>
      </c>
      <c r="E60" s="129">
        <v>200</v>
      </c>
      <c r="F60" s="128" t="s">
        <v>397</v>
      </c>
    </row>
    <row r="61" spans="1:6" ht="28.5" customHeight="1">
      <c r="A61" s="104" t="s">
        <v>27</v>
      </c>
      <c r="B61" s="126">
        <v>10</v>
      </c>
      <c r="C61" s="105" t="s">
        <v>241</v>
      </c>
      <c r="D61" s="127">
        <v>204100</v>
      </c>
      <c r="E61" s="129" t="s">
        <v>397</v>
      </c>
      <c r="F61" s="130">
        <v>204100</v>
      </c>
    </row>
    <row r="62" spans="1:6" ht="40.5" customHeight="1">
      <c r="A62" s="104" t="s">
        <v>242</v>
      </c>
      <c r="B62" s="126">
        <v>10</v>
      </c>
      <c r="C62" s="105" t="s">
        <v>243</v>
      </c>
      <c r="D62" s="127">
        <v>204100</v>
      </c>
      <c r="E62" s="129" t="s">
        <v>397</v>
      </c>
      <c r="F62" s="130">
        <v>204100</v>
      </c>
    </row>
    <row r="63" spans="1:6" ht="44.25" customHeight="1">
      <c r="A63" s="106" t="s">
        <v>244</v>
      </c>
      <c r="B63" s="126">
        <v>10</v>
      </c>
      <c r="C63" s="105" t="s">
        <v>245</v>
      </c>
      <c r="D63" s="127">
        <v>204100</v>
      </c>
      <c r="E63" s="129" t="s">
        <v>397</v>
      </c>
      <c r="F63" s="130">
        <v>204100</v>
      </c>
    </row>
  </sheetData>
  <sheetProtection/>
  <mergeCells count="3">
    <mergeCell ref="A8:D8"/>
    <mergeCell ref="A3:D3"/>
    <mergeCell ref="A5:D5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30">
      <selection activeCell="F134" sqref="F134"/>
    </sheetView>
  </sheetViews>
  <sheetFormatPr defaultColWidth="9.140625" defaultRowHeight="15"/>
  <cols>
    <col min="1" max="1" width="26.00390625" style="22" customWidth="1"/>
    <col min="2" max="2" width="5.8515625" style="22" customWidth="1"/>
    <col min="3" max="3" width="24.57421875" style="22" customWidth="1"/>
    <col min="4" max="4" width="14.8515625" style="22" customWidth="1"/>
    <col min="5" max="5" width="14.28125" style="22" customWidth="1"/>
    <col min="6" max="6" width="14.421875" style="22" customWidth="1"/>
    <col min="7" max="16384" width="9.140625" style="22" customWidth="1"/>
  </cols>
  <sheetData>
    <row r="1" spans="5:6" ht="15" customHeight="1">
      <c r="E1" s="143" t="s">
        <v>252</v>
      </c>
      <c r="F1" s="143"/>
    </row>
    <row r="2" spans="1:6" ht="15.75">
      <c r="A2" s="61"/>
      <c r="B2" s="144" t="s">
        <v>37</v>
      </c>
      <c r="C2" s="144"/>
      <c r="D2" s="144"/>
      <c r="E2" s="6" t="s">
        <v>38</v>
      </c>
      <c r="F2" s="6"/>
    </row>
    <row r="3" spans="1:6" ht="12.75">
      <c r="A3" s="62"/>
      <c r="B3" s="63"/>
      <c r="C3" s="64"/>
      <c r="D3" s="65"/>
      <c r="E3" s="65"/>
      <c r="F3" s="65"/>
    </row>
    <row r="4" spans="1:6" ht="38.25">
      <c r="A4" s="2" t="s">
        <v>39</v>
      </c>
      <c r="B4" s="56" t="s">
        <v>40</v>
      </c>
      <c r="C4" s="56" t="s">
        <v>41</v>
      </c>
      <c r="D4" s="56" t="s">
        <v>42</v>
      </c>
      <c r="E4" s="56" t="s">
        <v>20</v>
      </c>
      <c r="F4" s="56" t="s">
        <v>43</v>
      </c>
    </row>
    <row r="5" spans="1:6" ht="12.75">
      <c r="A5" s="3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</row>
    <row r="6" spans="1:7" s="67" customFormat="1" ht="15">
      <c r="A6" s="114" t="s">
        <v>78</v>
      </c>
      <c r="B6" s="108" t="s">
        <v>79</v>
      </c>
      <c r="C6" s="108"/>
      <c r="D6" s="110">
        <f>SUM(D7)</f>
        <v>9420600</v>
      </c>
      <c r="E6" s="110">
        <f>SUM(E7)</f>
        <v>4138702.2700000005</v>
      </c>
      <c r="F6" s="110">
        <f>SUM(F7)</f>
        <v>5281897.73</v>
      </c>
      <c r="G6" s="66"/>
    </row>
    <row r="7" spans="1:7" s="67" customFormat="1" ht="45">
      <c r="A7" s="114" t="s">
        <v>74</v>
      </c>
      <c r="B7" s="108" t="s">
        <v>79</v>
      </c>
      <c r="C7" s="108" t="s">
        <v>259</v>
      </c>
      <c r="D7" s="110">
        <f>SUM(D8+D61+D69+D82+D94+D111+D120+D124)</f>
        <v>9420600</v>
      </c>
      <c r="E7" s="110">
        <f>SUM(E8+E61+E69+E82+E94+E111+E119+E124)</f>
        <v>4138702.2700000005</v>
      </c>
      <c r="F7" s="110">
        <f>SUM(F8+F61+F69+F82+F94+F111+F119+F124)</f>
        <v>5281897.73</v>
      </c>
      <c r="G7" s="66"/>
    </row>
    <row r="8" spans="1:7" s="67" customFormat="1" ht="30">
      <c r="A8" s="114" t="s">
        <v>44</v>
      </c>
      <c r="B8" s="108" t="s">
        <v>79</v>
      </c>
      <c r="C8" s="108" t="s">
        <v>260</v>
      </c>
      <c r="D8" s="110">
        <f>SUM(D10+D16+D32+D33+D38)</f>
        <v>4385600</v>
      </c>
      <c r="E8" s="110">
        <f>SUM(E10+E16+E32+E33+E38)</f>
        <v>1946518.6700000002</v>
      </c>
      <c r="F8" s="110">
        <f>SUM(D8-E8)</f>
        <v>2439081.33</v>
      </c>
      <c r="G8" s="66"/>
    </row>
    <row r="9" spans="1:7" s="67" customFormat="1" ht="89.25" customHeight="1">
      <c r="A9" s="114" t="s">
        <v>45</v>
      </c>
      <c r="B9" s="108" t="s">
        <v>79</v>
      </c>
      <c r="C9" s="108" t="s">
        <v>261</v>
      </c>
      <c r="D9" s="110">
        <f aca="true" t="shared" si="0" ref="D9:E11">SUM(D10)</f>
        <v>759900</v>
      </c>
      <c r="E9" s="110">
        <f t="shared" si="0"/>
        <v>422950.33</v>
      </c>
      <c r="F9" s="110">
        <f>SUM(F10)</f>
        <v>554388.71</v>
      </c>
      <c r="G9" s="66"/>
    </row>
    <row r="10" spans="1:7" s="67" customFormat="1" ht="61.5" customHeight="1">
      <c r="A10" s="114" t="s">
        <v>249</v>
      </c>
      <c r="B10" s="108" t="s">
        <v>79</v>
      </c>
      <c r="C10" s="108" t="s">
        <v>262</v>
      </c>
      <c r="D10" s="110">
        <f t="shared" si="0"/>
        <v>759900</v>
      </c>
      <c r="E10" s="110">
        <f t="shared" si="0"/>
        <v>422950.33</v>
      </c>
      <c r="F10" s="110">
        <v>554388.71</v>
      </c>
      <c r="G10" s="66"/>
    </row>
    <row r="11" spans="1:7" s="67" customFormat="1" ht="60">
      <c r="A11" s="114" t="s">
        <v>63</v>
      </c>
      <c r="B11" s="108" t="s">
        <v>79</v>
      </c>
      <c r="C11" s="108" t="s">
        <v>263</v>
      </c>
      <c r="D11" s="110">
        <f t="shared" si="0"/>
        <v>759900</v>
      </c>
      <c r="E11" s="110">
        <f t="shared" si="0"/>
        <v>422950.33</v>
      </c>
      <c r="F11" s="110">
        <f>SUM(F10)</f>
        <v>554388.71</v>
      </c>
      <c r="G11" s="66"/>
    </row>
    <row r="12" spans="1:7" s="67" customFormat="1" ht="62.25" customHeight="1">
      <c r="A12" s="114" t="s">
        <v>264</v>
      </c>
      <c r="B12" s="108" t="s">
        <v>79</v>
      </c>
      <c r="C12" s="108" t="s">
        <v>265</v>
      </c>
      <c r="D12" s="110">
        <f>SUM(D13:D15)</f>
        <v>759900</v>
      </c>
      <c r="E12" s="110">
        <f>SUM(E13+E14+E15)</f>
        <v>422950.33</v>
      </c>
      <c r="F12" s="110">
        <v>554388.71</v>
      </c>
      <c r="G12" s="66"/>
    </row>
    <row r="13" spans="1:7" s="67" customFormat="1" ht="45">
      <c r="A13" s="114" t="s">
        <v>266</v>
      </c>
      <c r="B13" s="108" t="s">
        <v>79</v>
      </c>
      <c r="C13" s="108" t="s">
        <v>267</v>
      </c>
      <c r="D13" s="110">
        <v>552200</v>
      </c>
      <c r="E13" s="110">
        <v>310040.19</v>
      </c>
      <c r="F13" s="110">
        <f>SUM(D13-E13)</f>
        <v>242159.81</v>
      </c>
      <c r="G13" s="66"/>
    </row>
    <row r="14" spans="1:7" s="67" customFormat="1" ht="81.75" customHeight="1">
      <c r="A14" s="114" t="s">
        <v>64</v>
      </c>
      <c r="B14" s="108" t="s">
        <v>79</v>
      </c>
      <c r="C14" s="108" t="s">
        <v>268</v>
      </c>
      <c r="D14" s="110">
        <v>41000</v>
      </c>
      <c r="E14" s="110">
        <v>20468</v>
      </c>
      <c r="F14" s="110">
        <f>SUM(D14-E14)</f>
        <v>20532</v>
      </c>
      <c r="G14" s="66"/>
    </row>
    <row r="15" spans="1:7" s="67" customFormat="1" ht="108.75" customHeight="1">
      <c r="A15" s="114" t="s">
        <v>254</v>
      </c>
      <c r="B15" s="108" t="s">
        <v>79</v>
      </c>
      <c r="C15" s="108" t="s">
        <v>269</v>
      </c>
      <c r="D15" s="110">
        <v>166700</v>
      </c>
      <c r="E15" s="110">
        <v>92442.14</v>
      </c>
      <c r="F15" s="110">
        <f>SUM(D15-E15)</f>
        <v>74257.86</v>
      </c>
      <c r="G15" s="66"/>
    </row>
    <row r="16" spans="1:7" s="67" customFormat="1" ht="125.25" customHeight="1">
      <c r="A16" s="114" t="s">
        <v>46</v>
      </c>
      <c r="B16" s="108" t="s">
        <v>79</v>
      </c>
      <c r="C16" s="108" t="s">
        <v>270</v>
      </c>
      <c r="D16" s="110">
        <v>2971000</v>
      </c>
      <c r="E16" s="110">
        <v>1327844.34</v>
      </c>
      <c r="F16" s="110">
        <f>SUM(D16-E16)</f>
        <v>1643155.66</v>
      </c>
      <c r="G16" s="66"/>
    </row>
    <row r="17" spans="1:7" s="67" customFormat="1" ht="66" customHeight="1">
      <c r="A17" s="114" t="s">
        <v>65</v>
      </c>
      <c r="B17" s="108" t="s">
        <v>79</v>
      </c>
      <c r="C17" s="108" t="s">
        <v>271</v>
      </c>
      <c r="D17" s="110">
        <v>2970800</v>
      </c>
      <c r="E17" s="110">
        <v>1327644.34</v>
      </c>
      <c r="F17" s="110">
        <f>SUM(D17-E17)</f>
        <v>1643155.66</v>
      </c>
      <c r="G17" s="66"/>
    </row>
    <row r="18" spans="1:7" s="67" customFormat="1" ht="238.5" customHeight="1">
      <c r="A18" s="114" t="s">
        <v>246</v>
      </c>
      <c r="B18" s="108" t="s">
        <v>79</v>
      </c>
      <c r="C18" s="108" t="s">
        <v>272</v>
      </c>
      <c r="D18" s="110">
        <f>SUM(D19:D21)</f>
        <v>2481400</v>
      </c>
      <c r="E18" s="110">
        <f>SUM(E19+E20+E21)</f>
        <v>1123486.19</v>
      </c>
      <c r="F18" s="110">
        <v>1909182.71</v>
      </c>
      <c r="G18" s="66"/>
    </row>
    <row r="19" spans="1:7" s="67" customFormat="1" ht="45">
      <c r="A19" s="114" t="s">
        <v>266</v>
      </c>
      <c r="B19" s="108" t="s">
        <v>79</v>
      </c>
      <c r="C19" s="108" t="s">
        <v>273</v>
      </c>
      <c r="D19" s="110">
        <v>1796800</v>
      </c>
      <c r="E19" s="110">
        <v>818199.95</v>
      </c>
      <c r="F19" s="110">
        <f>SUM(D19-E19)</f>
        <v>978600.05</v>
      </c>
      <c r="G19" s="66"/>
    </row>
    <row r="20" spans="1:7" s="67" customFormat="1" ht="75">
      <c r="A20" s="114" t="s">
        <v>64</v>
      </c>
      <c r="B20" s="108" t="s">
        <v>79</v>
      </c>
      <c r="C20" s="108" t="s">
        <v>274</v>
      </c>
      <c r="D20" s="110">
        <v>142000</v>
      </c>
      <c r="E20" s="110">
        <v>60792</v>
      </c>
      <c r="F20" s="110">
        <f>SUM(D20-E20)</f>
        <v>81208</v>
      </c>
      <c r="G20" s="66"/>
    </row>
    <row r="21" spans="1:7" s="67" customFormat="1" ht="108.75" customHeight="1">
      <c r="A21" s="114" t="s">
        <v>254</v>
      </c>
      <c r="B21" s="108" t="s">
        <v>79</v>
      </c>
      <c r="C21" s="108" t="s">
        <v>275</v>
      </c>
      <c r="D21" s="110">
        <v>542600</v>
      </c>
      <c r="E21" s="110">
        <v>244494.24</v>
      </c>
      <c r="F21" s="110">
        <f>SUM(D21-E21)</f>
        <v>298105.76</v>
      </c>
      <c r="G21" s="66"/>
    </row>
    <row r="22" spans="1:7" s="67" customFormat="1" ht="228.75" customHeight="1">
      <c r="A22" s="114" t="s">
        <v>255</v>
      </c>
      <c r="B22" s="108" t="s">
        <v>79</v>
      </c>
      <c r="C22" s="108" t="s">
        <v>276</v>
      </c>
      <c r="D22" s="110">
        <f>SUM(D23)</f>
        <v>489400</v>
      </c>
      <c r="E22" s="110">
        <f>SUM(E23)</f>
        <v>204158.15</v>
      </c>
      <c r="F22" s="110">
        <f>SUM(D22-E22)</f>
        <v>285241.85</v>
      </c>
      <c r="G22" s="66"/>
    </row>
    <row r="23" spans="1:7" s="67" customFormat="1" ht="75">
      <c r="A23" s="114" t="s">
        <v>66</v>
      </c>
      <c r="B23" s="108" t="s">
        <v>79</v>
      </c>
      <c r="C23" s="108" t="s">
        <v>277</v>
      </c>
      <c r="D23" s="110">
        <v>489400</v>
      </c>
      <c r="E23" s="110">
        <v>204158.15</v>
      </c>
      <c r="F23" s="110">
        <f>SUM(D23-E23)</f>
        <v>285241.85</v>
      </c>
      <c r="G23" s="66"/>
    </row>
    <row r="24" spans="1:7" s="67" customFormat="1" ht="77.25" customHeight="1">
      <c r="A24" s="114" t="s">
        <v>278</v>
      </c>
      <c r="B24" s="108" t="s">
        <v>79</v>
      </c>
      <c r="C24" s="108" t="s">
        <v>279</v>
      </c>
      <c r="D24" s="110">
        <v>200</v>
      </c>
      <c r="E24" s="110">
        <v>200</v>
      </c>
      <c r="F24" s="110">
        <v>0</v>
      </c>
      <c r="G24" s="66"/>
    </row>
    <row r="25" spans="1:7" s="67" customFormat="1" ht="35.25" customHeight="1">
      <c r="A25" s="114" t="s">
        <v>77</v>
      </c>
      <c r="B25" s="108" t="s">
        <v>79</v>
      </c>
      <c r="C25" s="108" t="s">
        <v>280</v>
      </c>
      <c r="D25" s="110">
        <f>SUM(D26)</f>
        <v>200</v>
      </c>
      <c r="E25" s="110">
        <v>200</v>
      </c>
      <c r="F25" s="110">
        <v>0</v>
      </c>
      <c r="G25" s="66"/>
    </row>
    <row r="26" spans="1:7" s="67" customFormat="1" ht="308.25" customHeight="1">
      <c r="A26" s="114" t="s">
        <v>281</v>
      </c>
      <c r="B26" s="108" t="s">
        <v>79</v>
      </c>
      <c r="C26" s="108" t="s">
        <v>282</v>
      </c>
      <c r="D26" s="110">
        <f>SUM(D27)</f>
        <v>200</v>
      </c>
      <c r="E26" s="110">
        <v>200</v>
      </c>
      <c r="F26" s="110">
        <v>0</v>
      </c>
      <c r="G26" s="66"/>
    </row>
    <row r="27" spans="1:7" s="67" customFormat="1" ht="87.75" customHeight="1">
      <c r="A27" s="114" t="s">
        <v>66</v>
      </c>
      <c r="B27" s="108" t="s">
        <v>79</v>
      </c>
      <c r="C27" s="108" t="s">
        <v>283</v>
      </c>
      <c r="D27" s="110">
        <v>200</v>
      </c>
      <c r="E27" s="110">
        <v>200</v>
      </c>
      <c r="F27" s="110">
        <v>0</v>
      </c>
      <c r="G27" s="66"/>
    </row>
    <row r="28" spans="1:7" s="67" customFormat="1" ht="41.25" customHeight="1">
      <c r="A28" s="114" t="s">
        <v>256</v>
      </c>
      <c r="B28" s="108" t="s">
        <v>79</v>
      </c>
      <c r="C28" s="108" t="s">
        <v>284</v>
      </c>
      <c r="D28" s="110">
        <f>SUM(D29)</f>
        <v>274200</v>
      </c>
      <c r="E28" s="110">
        <v>0</v>
      </c>
      <c r="F28" s="110">
        <v>274200</v>
      </c>
      <c r="G28" s="66"/>
    </row>
    <row r="29" spans="1:7" s="67" customFormat="1" ht="78.75" customHeight="1">
      <c r="A29" s="114" t="s">
        <v>278</v>
      </c>
      <c r="B29" s="108" t="s">
        <v>79</v>
      </c>
      <c r="C29" s="108" t="s">
        <v>285</v>
      </c>
      <c r="D29" s="110">
        <f>SUM(D30)</f>
        <v>274200</v>
      </c>
      <c r="E29" s="110">
        <v>0</v>
      </c>
      <c r="F29" s="110">
        <v>274200</v>
      </c>
      <c r="G29" s="66"/>
    </row>
    <row r="30" spans="1:7" s="67" customFormat="1" ht="36.75" customHeight="1">
      <c r="A30" s="114" t="s">
        <v>77</v>
      </c>
      <c r="B30" s="108" t="s">
        <v>79</v>
      </c>
      <c r="C30" s="108" t="s">
        <v>286</v>
      </c>
      <c r="D30" s="110">
        <f>SUM(D32)</f>
        <v>274200</v>
      </c>
      <c r="E30" s="110">
        <v>0</v>
      </c>
      <c r="F30" s="110">
        <v>274200</v>
      </c>
      <c r="G30" s="66"/>
    </row>
    <row r="31" spans="1:7" s="67" customFormat="1" ht="139.5" customHeight="1">
      <c r="A31" s="114" t="s">
        <v>287</v>
      </c>
      <c r="B31" s="108" t="s">
        <v>79</v>
      </c>
      <c r="C31" s="108" t="s">
        <v>288</v>
      </c>
      <c r="D31" s="110">
        <f>SUM(D32)</f>
        <v>274200</v>
      </c>
      <c r="E31" s="110">
        <v>0</v>
      </c>
      <c r="F31" s="110">
        <v>274200</v>
      </c>
      <c r="G31" s="66"/>
    </row>
    <row r="32" spans="1:7" s="67" customFormat="1" ht="21.75" customHeight="1">
      <c r="A32" s="114" t="s">
        <v>257</v>
      </c>
      <c r="B32" s="108" t="s">
        <v>79</v>
      </c>
      <c r="C32" s="108" t="s">
        <v>289</v>
      </c>
      <c r="D32" s="110">
        <v>274200</v>
      </c>
      <c r="E32" s="110">
        <v>0</v>
      </c>
      <c r="F32" s="110">
        <v>274200</v>
      </c>
      <c r="G32" s="66"/>
    </row>
    <row r="33" spans="1:7" s="67" customFormat="1" ht="23.25" customHeight="1">
      <c r="A33" s="114" t="s">
        <v>48</v>
      </c>
      <c r="B33" s="108" t="s">
        <v>79</v>
      </c>
      <c r="C33" s="108" t="s">
        <v>290</v>
      </c>
      <c r="D33" s="110">
        <f>SUM(D34)</f>
        <v>15000</v>
      </c>
      <c r="E33" s="110">
        <v>0</v>
      </c>
      <c r="F33" s="110">
        <v>15000</v>
      </c>
      <c r="G33" s="66"/>
    </row>
    <row r="34" spans="1:7" s="67" customFormat="1" ht="75.75" customHeight="1">
      <c r="A34" s="114" t="s">
        <v>278</v>
      </c>
      <c r="B34" s="108" t="s">
        <v>79</v>
      </c>
      <c r="C34" s="108" t="s">
        <v>291</v>
      </c>
      <c r="D34" s="110">
        <f>SUM(D35)</f>
        <v>15000</v>
      </c>
      <c r="E34" s="110">
        <v>0</v>
      </c>
      <c r="F34" s="110">
        <v>15000</v>
      </c>
      <c r="G34" s="66"/>
    </row>
    <row r="35" spans="1:7" s="67" customFormat="1" ht="35.25" customHeight="1">
      <c r="A35" s="114" t="s">
        <v>67</v>
      </c>
      <c r="B35" s="108" t="s">
        <v>79</v>
      </c>
      <c r="C35" s="108" t="s">
        <v>292</v>
      </c>
      <c r="D35" s="110">
        <f>SUM(D36)</f>
        <v>15000</v>
      </c>
      <c r="E35" s="110">
        <v>0</v>
      </c>
      <c r="F35" s="110">
        <v>15000</v>
      </c>
      <c r="G35" s="66"/>
    </row>
    <row r="36" spans="1:7" s="67" customFormat="1" ht="165.75" customHeight="1">
      <c r="A36" s="114" t="s">
        <v>293</v>
      </c>
      <c r="B36" s="108" t="s">
        <v>79</v>
      </c>
      <c r="C36" s="108" t="s">
        <v>294</v>
      </c>
      <c r="D36" s="110">
        <f>SUM(D37)</f>
        <v>15000</v>
      </c>
      <c r="E36" s="110">
        <v>0</v>
      </c>
      <c r="F36" s="110">
        <v>15000</v>
      </c>
      <c r="G36" s="66"/>
    </row>
    <row r="37" spans="1:7" s="67" customFormat="1" ht="24" customHeight="1">
      <c r="A37" s="114" t="s">
        <v>49</v>
      </c>
      <c r="B37" s="108" t="s">
        <v>79</v>
      </c>
      <c r="C37" s="108" t="s">
        <v>295</v>
      </c>
      <c r="D37" s="110">
        <v>15000</v>
      </c>
      <c r="E37" s="110">
        <v>0</v>
      </c>
      <c r="F37" s="110">
        <v>15000</v>
      </c>
      <c r="G37" s="66"/>
    </row>
    <row r="38" spans="1:7" s="67" customFormat="1" ht="45" customHeight="1">
      <c r="A38" s="114" t="s">
        <v>50</v>
      </c>
      <c r="B38" s="108" t="s">
        <v>79</v>
      </c>
      <c r="C38" s="108" t="s">
        <v>296</v>
      </c>
      <c r="D38" s="110">
        <v>365500</v>
      </c>
      <c r="E38" s="110">
        <v>195724</v>
      </c>
      <c r="F38" s="110">
        <f>SUM(D38-E38)</f>
        <v>169776</v>
      </c>
      <c r="G38" s="66"/>
    </row>
    <row r="39" spans="1:7" s="67" customFormat="1" ht="60.75" customHeight="1">
      <c r="A39" s="114" t="s">
        <v>65</v>
      </c>
      <c r="B39" s="108" t="s">
        <v>79</v>
      </c>
      <c r="C39" s="108" t="s">
        <v>297</v>
      </c>
      <c r="D39" s="110">
        <v>95300</v>
      </c>
      <c r="E39" s="110">
        <f>SUM(E40+E42)</f>
        <v>45802</v>
      </c>
      <c r="F39" s="110">
        <f>SUM(D39-E39)</f>
        <v>49498</v>
      </c>
      <c r="G39" s="66"/>
    </row>
    <row r="40" spans="1:7" s="67" customFormat="1" ht="380.25" customHeight="1">
      <c r="A40" s="114" t="s">
        <v>298</v>
      </c>
      <c r="B40" s="108" t="s">
        <v>79</v>
      </c>
      <c r="C40" s="108" t="s">
        <v>299</v>
      </c>
      <c r="D40" s="110">
        <f>SUM(D41)</f>
        <v>45100</v>
      </c>
      <c r="E40" s="110">
        <v>25900</v>
      </c>
      <c r="F40" s="110">
        <f>SUM(D40-E40)</f>
        <v>19200</v>
      </c>
      <c r="G40" s="66"/>
    </row>
    <row r="41" spans="1:7" s="67" customFormat="1" ht="34.5" customHeight="1">
      <c r="A41" s="114" t="s">
        <v>27</v>
      </c>
      <c r="B41" s="108" t="s">
        <v>79</v>
      </c>
      <c r="C41" s="108" t="s">
        <v>300</v>
      </c>
      <c r="D41" s="110">
        <v>45100</v>
      </c>
      <c r="E41" s="110">
        <v>25900</v>
      </c>
      <c r="F41" s="110">
        <f>SUM(D41-E41)</f>
        <v>19200</v>
      </c>
      <c r="G41" s="66"/>
    </row>
    <row r="42" spans="1:7" s="67" customFormat="1" ht="188.25" customHeight="1">
      <c r="A42" s="114" t="s">
        <v>80</v>
      </c>
      <c r="B42" s="108" t="s">
        <v>79</v>
      </c>
      <c r="C42" s="108" t="s">
        <v>301</v>
      </c>
      <c r="D42" s="110">
        <v>50200</v>
      </c>
      <c r="E42" s="110">
        <v>19902</v>
      </c>
      <c r="F42" s="110">
        <v>30298</v>
      </c>
      <c r="G42" s="66"/>
    </row>
    <row r="43" spans="1:7" s="67" customFormat="1" ht="45">
      <c r="A43" s="114" t="s">
        <v>72</v>
      </c>
      <c r="B43" s="108" t="s">
        <v>79</v>
      </c>
      <c r="C43" s="108" t="s">
        <v>302</v>
      </c>
      <c r="D43" s="110">
        <v>48600</v>
      </c>
      <c r="E43" s="110">
        <v>18973</v>
      </c>
      <c r="F43" s="110">
        <v>29627</v>
      </c>
      <c r="G43" s="66"/>
    </row>
    <row r="44" spans="1:7" s="67" customFormat="1" ht="36" customHeight="1">
      <c r="A44" s="114" t="s">
        <v>47</v>
      </c>
      <c r="B44" s="108" t="s">
        <v>79</v>
      </c>
      <c r="C44" s="108" t="s">
        <v>303</v>
      </c>
      <c r="D44" s="110">
        <v>1600</v>
      </c>
      <c r="E44" s="110">
        <v>929</v>
      </c>
      <c r="F44" s="110">
        <v>671</v>
      </c>
      <c r="G44" s="66"/>
    </row>
    <row r="45" spans="1:7" s="67" customFormat="1" ht="142.5" customHeight="1">
      <c r="A45" s="114" t="s">
        <v>81</v>
      </c>
      <c r="B45" s="108" t="s">
        <v>79</v>
      </c>
      <c r="C45" s="108" t="s">
        <v>304</v>
      </c>
      <c r="D45" s="110">
        <v>20000</v>
      </c>
      <c r="E45" s="110">
        <v>10000</v>
      </c>
      <c r="F45" s="110">
        <v>10000</v>
      </c>
      <c r="G45" s="66"/>
    </row>
    <row r="46" spans="1:7" s="67" customFormat="1" ht="274.5" customHeight="1">
      <c r="A46" s="114" t="s">
        <v>82</v>
      </c>
      <c r="B46" s="108" t="s">
        <v>79</v>
      </c>
      <c r="C46" s="108" t="s">
        <v>305</v>
      </c>
      <c r="D46" s="110">
        <v>10000</v>
      </c>
      <c r="E46" s="110">
        <v>0</v>
      </c>
      <c r="F46" s="110">
        <v>10000</v>
      </c>
      <c r="G46" s="66"/>
    </row>
    <row r="47" spans="1:7" s="67" customFormat="1" ht="75.75" customHeight="1">
      <c r="A47" s="114" t="s">
        <v>66</v>
      </c>
      <c r="B47" s="108" t="s">
        <v>79</v>
      </c>
      <c r="C47" s="108" t="s">
        <v>306</v>
      </c>
      <c r="D47" s="110">
        <v>10000</v>
      </c>
      <c r="E47" s="110">
        <v>0</v>
      </c>
      <c r="F47" s="110">
        <v>10000</v>
      </c>
      <c r="G47" s="66"/>
    </row>
    <row r="48" spans="1:7" s="67" customFormat="1" ht="260.25" customHeight="1">
      <c r="A48" s="114" t="s">
        <v>152</v>
      </c>
      <c r="B48" s="108" t="s">
        <v>79</v>
      </c>
      <c r="C48" s="108" t="s">
        <v>307</v>
      </c>
      <c r="D48" s="110">
        <v>10000</v>
      </c>
      <c r="E48" s="110">
        <v>10000</v>
      </c>
      <c r="F48" s="110">
        <v>0</v>
      </c>
      <c r="G48" s="66"/>
    </row>
    <row r="49" spans="1:7" s="67" customFormat="1" ht="16.5" customHeight="1">
      <c r="A49" s="114" t="s">
        <v>146</v>
      </c>
      <c r="B49" s="108" t="s">
        <v>79</v>
      </c>
      <c r="C49" s="108" t="s">
        <v>308</v>
      </c>
      <c r="D49" s="110">
        <v>10000</v>
      </c>
      <c r="E49" s="110">
        <v>10000</v>
      </c>
      <c r="F49" s="110">
        <v>0</v>
      </c>
      <c r="G49" s="66"/>
    </row>
    <row r="50" spans="1:7" s="67" customFormat="1" ht="93.75" customHeight="1">
      <c r="A50" s="114" t="s">
        <v>83</v>
      </c>
      <c r="B50" s="108" t="s">
        <v>79</v>
      </c>
      <c r="C50" s="108" t="s">
        <v>309</v>
      </c>
      <c r="D50" s="110">
        <f>SUM(D51+D53)</f>
        <v>71200</v>
      </c>
      <c r="E50" s="110">
        <f>SUM(E51+E54)</f>
        <v>17012</v>
      </c>
      <c r="F50" s="110">
        <f>SUM(D50-E50)</f>
        <v>54188</v>
      </c>
      <c r="G50" s="66"/>
    </row>
    <row r="51" spans="1:7" s="67" customFormat="1" ht="275.25" customHeight="1">
      <c r="A51" s="114" t="s">
        <v>84</v>
      </c>
      <c r="B51" s="108" t="s">
        <v>79</v>
      </c>
      <c r="C51" s="108" t="s">
        <v>310</v>
      </c>
      <c r="D51" s="110">
        <f>SUM(D52)</f>
        <v>58000</v>
      </c>
      <c r="E51" s="110">
        <v>10412</v>
      </c>
      <c r="F51" s="110">
        <f>SUM(D51-E51)</f>
        <v>47588</v>
      </c>
      <c r="G51" s="66"/>
    </row>
    <row r="52" spans="1:6" ht="79.5" customHeight="1">
      <c r="A52" s="114" t="s">
        <v>66</v>
      </c>
      <c r="B52" s="108" t="s">
        <v>79</v>
      </c>
      <c r="C52" s="108" t="s">
        <v>311</v>
      </c>
      <c r="D52" s="110">
        <v>58000</v>
      </c>
      <c r="E52" s="110">
        <f>SUM(E51)</f>
        <v>10412</v>
      </c>
      <c r="F52" s="110">
        <f>SUM(F51)</f>
        <v>47588</v>
      </c>
    </row>
    <row r="53" spans="1:6" ht="33.75" customHeight="1">
      <c r="A53" s="114" t="s">
        <v>85</v>
      </c>
      <c r="B53" s="108" t="s">
        <v>79</v>
      </c>
      <c r="C53" s="108" t="s">
        <v>312</v>
      </c>
      <c r="D53" s="110">
        <f>SUM(D54)</f>
        <v>13200</v>
      </c>
      <c r="E53" s="110">
        <f>SUM(E54)</f>
        <v>6600</v>
      </c>
      <c r="F53" s="110">
        <f aca="true" t="shared" si="1" ref="F53:F58">SUM(D53-E53)</f>
        <v>6600</v>
      </c>
    </row>
    <row r="54" spans="1:6" ht="81" customHeight="1">
      <c r="A54" s="114" t="s">
        <v>66</v>
      </c>
      <c r="B54" s="108" t="s">
        <v>79</v>
      </c>
      <c r="C54" s="108" t="s">
        <v>313</v>
      </c>
      <c r="D54" s="110">
        <v>13200</v>
      </c>
      <c r="E54" s="110">
        <v>6600</v>
      </c>
      <c r="F54" s="110">
        <f t="shared" si="1"/>
        <v>6600</v>
      </c>
    </row>
    <row r="55" spans="1:6" ht="85.5" customHeight="1">
      <c r="A55" s="114" t="s">
        <v>278</v>
      </c>
      <c r="B55" s="108" t="s">
        <v>79</v>
      </c>
      <c r="C55" s="108" t="s">
        <v>314</v>
      </c>
      <c r="D55" s="110">
        <v>179000</v>
      </c>
      <c r="E55" s="110">
        <v>122910</v>
      </c>
      <c r="F55" s="110">
        <f t="shared" si="1"/>
        <v>56090</v>
      </c>
    </row>
    <row r="56" spans="1:6" ht="34.5" customHeight="1">
      <c r="A56" s="114" t="s">
        <v>77</v>
      </c>
      <c r="B56" s="108" t="s">
        <v>79</v>
      </c>
      <c r="C56" s="108" t="s">
        <v>315</v>
      </c>
      <c r="D56" s="110">
        <v>179000</v>
      </c>
      <c r="E56" s="110">
        <v>122910</v>
      </c>
      <c r="F56" s="110">
        <f t="shared" si="1"/>
        <v>56090</v>
      </c>
    </row>
    <row r="57" spans="1:6" ht="203.25" customHeight="1">
      <c r="A57" s="114" t="s">
        <v>316</v>
      </c>
      <c r="B57" s="108" t="s">
        <v>79</v>
      </c>
      <c r="C57" s="108" t="s">
        <v>317</v>
      </c>
      <c r="D57" s="110">
        <v>119000</v>
      </c>
      <c r="E57" s="110">
        <v>62910</v>
      </c>
      <c r="F57" s="110">
        <f t="shared" si="1"/>
        <v>56090</v>
      </c>
    </row>
    <row r="58" spans="1:6" ht="79.5" customHeight="1">
      <c r="A58" s="114" t="s">
        <v>66</v>
      </c>
      <c r="B58" s="108" t="s">
        <v>79</v>
      </c>
      <c r="C58" s="108" t="s">
        <v>318</v>
      </c>
      <c r="D58" s="110">
        <v>119000</v>
      </c>
      <c r="E58" s="110">
        <v>62910</v>
      </c>
      <c r="F58" s="110">
        <f t="shared" si="1"/>
        <v>56090</v>
      </c>
    </row>
    <row r="59" spans="1:6" ht="91.5" customHeight="1">
      <c r="A59" s="114" t="s">
        <v>319</v>
      </c>
      <c r="B59" s="108" t="s">
        <v>79</v>
      </c>
      <c r="C59" s="108" t="s">
        <v>320</v>
      </c>
      <c r="D59" s="110">
        <v>60000</v>
      </c>
      <c r="E59" s="110">
        <v>60000</v>
      </c>
      <c r="F59" s="110">
        <v>0</v>
      </c>
    </row>
    <row r="60" spans="1:6" ht="29.25" customHeight="1">
      <c r="A60" s="114" t="s">
        <v>146</v>
      </c>
      <c r="B60" s="108" t="s">
        <v>79</v>
      </c>
      <c r="C60" s="108" t="s">
        <v>321</v>
      </c>
      <c r="D60" s="110">
        <v>60000</v>
      </c>
      <c r="E60" s="110">
        <v>60000</v>
      </c>
      <c r="F60" s="110">
        <v>0</v>
      </c>
    </row>
    <row r="61" spans="1:6" ht="30" customHeight="1">
      <c r="A61" s="114" t="s">
        <v>51</v>
      </c>
      <c r="B61" s="108" t="s">
        <v>79</v>
      </c>
      <c r="C61" s="108" t="s">
        <v>322</v>
      </c>
      <c r="D61" s="110">
        <v>174800</v>
      </c>
      <c r="E61" s="110">
        <f>SUM(E62)</f>
        <v>77384.16</v>
      </c>
      <c r="F61" s="110">
        <f aca="true" t="shared" si="2" ref="F61:F67">SUM(D61-E61)</f>
        <v>97415.84</v>
      </c>
    </row>
    <row r="62" spans="1:6" ht="30">
      <c r="A62" s="114" t="s">
        <v>68</v>
      </c>
      <c r="B62" s="108" t="s">
        <v>79</v>
      </c>
      <c r="C62" s="108" t="s">
        <v>323</v>
      </c>
      <c r="D62" s="110">
        <v>174800</v>
      </c>
      <c r="E62" s="110">
        <f>SUM(E63)</f>
        <v>77384.16</v>
      </c>
      <c r="F62" s="110">
        <f t="shared" si="2"/>
        <v>97415.84</v>
      </c>
    </row>
    <row r="63" spans="1:6" ht="30.75" customHeight="1">
      <c r="A63" s="114" t="s">
        <v>278</v>
      </c>
      <c r="B63" s="108" t="s">
        <v>79</v>
      </c>
      <c r="C63" s="108" t="s">
        <v>324</v>
      </c>
      <c r="D63" s="110">
        <v>174800</v>
      </c>
      <c r="E63" s="110">
        <f>SUM(E64)</f>
        <v>77384.16</v>
      </c>
      <c r="F63" s="110">
        <f t="shared" si="2"/>
        <v>97415.84</v>
      </c>
    </row>
    <row r="64" spans="1:6" ht="33" customHeight="1">
      <c r="A64" s="114" t="s">
        <v>77</v>
      </c>
      <c r="B64" s="108" t="s">
        <v>79</v>
      </c>
      <c r="C64" s="108" t="s">
        <v>325</v>
      </c>
      <c r="D64" s="110">
        <v>174800</v>
      </c>
      <c r="E64" s="110">
        <f>SUM(E65)</f>
        <v>77384.16</v>
      </c>
      <c r="F64" s="110">
        <f t="shared" si="2"/>
        <v>97415.84</v>
      </c>
    </row>
    <row r="65" spans="1:6" ht="172.5" customHeight="1">
      <c r="A65" s="114" t="s">
        <v>326</v>
      </c>
      <c r="B65" s="108" t="s">
        <v>79</v>
      </c>
      <c r="C65" s="108" t="s">
        <v>327</v>
      </c>
      <c r="D65" s="110">
        <v>174800</v>
      </c>
      <c r="E65" s="110">
        <f>SUM(E66+E67)</f>
        <v>77384.16</v>
      </c>
      <c r="F65" s="110">
        <f t="shared" si="2"/>
        <v>97415.84</v>
      </c>
    </row>
    <row r="66" spans="1:6" ht="51.75" customHeight="1">
      <c r="A66" s="114" t="s">
        <v>266</v>
      </c>
      <c r="B66" s="108" t="s">
        <v>79</v>
      </c>
      <c r="C66" s="108" t="s">
        <v>328</v>
      </c>
      <c r="D66" s="110">
        <v>120900</v>
      </c>
      <c r="E66" s="110">
        <v>60427.38</v>
      </c>
      <c r="F66" s="110">
        <f t="shared" si="2"/>
        <v>60472.62</v>
      </c>
    </row>
    <row r="67" spans="1:6" ht="105">
      <c r="A67" s="114" t="s">
        <v>254</v>
      </c>
      <c r="B67" s="108" t="s">
        <v>79</v>
      </c>
      <c r="C67" s="108" t="s">
        <v>329</v>
      </c>
      <c r="D67" s="110">
        <v>36500</v>
      </c>
      <c r="E67" s="110">
        <v>16956.78</v>
      </c>
      <c r="F67" s="110">
        <f t="shared" si="2"/>
        <v>19543.22</v>
      </c>
    </row>
    <row r="68" spans="1:6" ht="81.75" customHeight="1">
      <c r="A68" s="114" t="s">
        <v>66</v>
      </c>
      <c r="B68" s="108" t="s">
        <v>79</v>
      </c>
      <c r="C68" s="108" t="s">
        <v>330</v>
      </c>
      <c r="D68" s="110">
        <v>17400</v>
      </c>
      <c r="E68" s="110">
        <v>0</v>
      </c>
      <c r="F68" s="110">
        <v>17400</v>
      </c>
    </row>
    <row r="69" spans="1:6" ht="54.75" customHeight="1">
      <c r="A69" s="114" t="s">
        <v>253</v>
      </c>
      <c r="B69" s="108" t="s">
        <v>79</v>
      </c>
      <c r="C69" s="108" t="s">
        <v>331</v>
      </c>
      <c r="D69" s="110">
        <v>124400</v>
      </c>
      <c r="E69" s="110">
        <v>63700</v>
      </c>
      <c r="F69" s="110">
        <f>SUM(D69-E69)</f>
        <v>60700</v>
      </c>
    </row>
    <row r="70" spans="1:6" ht="97.5" customHeight="1">
      <c r="A70" s="114" t="s">
        <v>52</v>
      </c>
      <c r="B70" s="108" t="s">
        <v>79</v>
      </c>
      <c r="C70" s="108" t="s">
        <v>332</v>
      </c>
      <c r="D70" s="110">
        <v>124400</v>
      </c>
      <c r="E70" s="110">
        <f>SUM(E69)</f>
        <v>63700</v>
      </c>
      <c r="F70" s="110">
        <f>SUM(D70-E70)</f>
        <v>60700</v>
      </c>
    </row>
    <row r="71" spans="1:6" ht="35.25" customHeight="1">
      <c r="A71" s="114" t="s">
        <v>69</v>
      </c>
      <c r="B71" s="108" t="s">
        <v>79</v>
      </c>
      <c r="C71" s="108" t="s">
        <v>333</v>
      </c>
      <c r="D71" s="110">
        <v>17100</v>
      </c>
      <c r="E71" s="110">
        <v>0</v>
      </c>
      <c r="F71" s="110">
        <v>17100</v>
      </c>
    </row>
    <row r="72" spans="1:6" ht="234" customHeight="1">
      <c r="A72" s="114" t="s">
        <v>86</v>
      </c>
      <c r="B72" s="108" t="s">
        <v>79</v>
      </c>
      <c r="C72" s="108" t="s">
        <v>334</v>
      </c>
      <c r="D72" s="110">
        <v>17100</v>
      </c>
      <c r="E72" s="110">
        <v>0</v>
      </c>
      <c r="F72" s="110">
        <v>17100</v>
      </c>
    </row>
    <row r="73" spans="1:6" ht="78" customHeight="1">
      <c r="A73" s="114" t="s">
        <v>66</v>
      </c>
      <c r="B73" s="108" t="s">
        <v>79</v>
      </c>
      <c r="C73" s="108" t="s">
        <v>335</v>
      </c>
      <c r="D73" s="110">
        <v>17100</v>
      </c>
      <c r="E73" s="110">
        <v>0</v>
      </c>
      <c r="F73" s="110">
        <v>17100</v>
      </c>
    </row>
    <row r="74" spans="1:6" ht="36" customHeight="1">
      <c r="A74" s="114" t="s">
        <v>87</v>
      </c>
      <c r="B74" s="108" t="s">
        <v>79</v>
      </c>
      <c r="C74" s="108" t="s">
        <v>336</v>
      </c>
      <c r="D74" s="110">
        <v>100100</v>
      </c>
      <c r="E74" s="110">
        <f>SUM(E76+E78)</f>
        <v>56500</v>
      </c>
      <c r="F74" s="110">
        <v>68100</v>
      </c>
    </row>
    <row r="75" spans="1:6" ht="312" customHeight="1">
      <c r="A75" s="114" t="s">
        <v>88</v>
      </c>
      <c r="B75" s="108" t="s">
        <v>79</v>
      </c>
      <c r="C75" s="108" t="s">
        <v>337</v>
      </c>
      <c r="D75" s="110">
        <v>3600</v>
      </c>
      <c r="E75" s="110">
        <v>500</v>
      </c>
      <c r="F75" s="110">
        <f>SUM(D75-E75)</f>
        <v>3100</v>
      </c>
    </row>
    <row r="76" spans="1:6" ht="79.5" customHeight="1">
      <c r="A76" s="114" t="s">
        <v>66</v>
      </c>
      <c r="B76" s="108" t="s">
        <v>79</v>
      </c>
      <c r="C76" s="108" t="s">
        <v>338</v>
      </c>
      <c r="D76" s="110">
        <v>3600</v>
      </c>
      <c r="E76" s="110">
        <v>500</v>
      </c>
      <c r="F76" s="110">
        <f>SUM(D76-E76)</f>
        <v>3100</v>
      </c>
    </row>
    <row r="77" spans="1:6" ht="328.5" customHeight="1">
      <c r="A77" s="115" t="s">
        <v>89</v>
      </c>
      <c r="B77" s="108" t="s">
        <v>79</v>
      </c>
      <c r="C77" s="108" t="s">
        <v>339</v>
      </c>
      <c r="D77" s="110">
        <v>96500</v>
      </c>
      <c r="E77" s="110">
        <v>56000</v>
      </c>
      <c r="F77" s="110">
        <f>SUM(D77-E77)</f>
        <v>40500</v>
      </c>
    </row>
    <row r="78" spans="1:6" ht="30">
      <c r="A78" s="114" t="s">
        <v>27</v>
      </c>
      <c r="B78" s="108" t="s">
        <v>79</v>
      </c>
      <c r="C78" s="108" t="s">
        <v>340</v>
      </c>
      <c r="D78" s="110">
        <v>96500</v>
      </c>
      <c r="E78" s="110">
        <f>SUM(E77)</f>
        <v>56000</v>
      </c>
      <c r="F78" s="110">
        <f>SUM(F77)</f>
        <v>40500</v>
      </c>
    </row>
    <row r="79" spans="1:6" ht="63.75" customHeight="1">
      <c r="A79" s="114" t="s">
        <v>90</v>
      </c>
      <c r="B79" s="108" t="s">
        <v>79</v>
      </c>
      <c r="C79" s="108" t="s">
        <v>341</v>
      </c>
      <c r="D79" s="110">
        <v>7200</v>
      </c>
      <c r="E79" s="110">
        <v>7200</v>
      </c>
      <c r="F79" s="110">
        <f>SUM(D79-E79)</f>
        <v>0</v>
      </c>
    </row>
    <row r="80" spans="1:6" ht="258.75" customHeight="1">
      <c r="A80" s="114" t="s">
        <v>91</v>
      </c>
      <c r="B80" s="108" t="s">
        <v>79</v>
      </c>
      <c r="C80" s="108" t="s">
        <v>342</v>
      </c>
      <c r="D80" s="110">
        <v>7200</v>
      </c>
      <c r="E80" s="110">
        <v>7200</v>
      </c>
      <c r="F80" s="110">
        <f>SUM(D80-E80)</f>
        <v>0</v>
      </c>
    </row>
    <row r="81" spans="1:6" ht="75">
      <c r="A81" s="114" t="s">
        <v>66</v>
      </c>
      <c r="B81" s="108" t="s">
        <v>79</v>
      </c>
      <c r="C81" s="108" t="s">
        <v>343</v>
      </c>
      <c r="D81" s="110">
        <v>7200</v>
      </c>
      <c r="E81" s="110">
        <v>7200</v>
      </c>
      <c r="F81" s="110">
        <f>SUM(D81-E81)</f>
        <v>0</v>
      </c>
    </row>
    <row r="82" spans="1:6" ht="33.75" customHeight="1">
      <c r="A82" s="114" t="s">
        <v>53</v>
      </c>
      <c r="B82" s="108" t="s">
        <v>79</v>
      </c>
      <c r="C82" s="108" t="s">
        <v>344</v>
      </c>
      <c r="D82" s="110">
        <v>1040700</v>
      </c>
      <c r="E82" s="110">
        <f>SUM(E83)</f>
        <v>199304.72</v>
      </c>
      <c r="F82" s="110">
        <f>SUM(F83)</f>
        <v>841395.28</v>
      </c>
    </row>
    <row r="83" spans="1:6" ht="33" customHeight="1">
      <c r="A83" s="114" t="s">
        <v>92</v>
      </c>
      <c r="B83" s="108" t="s">
        <v>79</v>
      </c>
      <c r="C83" s="108" t="s">
        <v>345</v>
      </c>
      <c r="D83" s="110">
        <v>1040700</v>
      </c>
      <c r="E83" s="110">
        <v>199304.72</v>
      </c>
      <c r="F83" s="110">
        <f>SUM(D83-E83)</f>
        <v>841395.28</v>
      </c>
    </row>
    <row r="84" spans="1:6" ht="75.75" customHeight="1">
      <c r="A84" s="114" t="s">
        <v>93</v>
      </c>
      <c r="B84" s="108" t="s">
        <v>79</v>
      </c>
      <c r="C84" s="108" t="s">
        <v>346</v>
      </c>
      <c r="D84" s="110">
        <v>917700</v>
      </c>
      <c r="E84" s="110">
        <f>SUM(E85)</f>
        <v>84417.72</v>
      </c>
      <c r="F84" s="110">
        <v>886023.7</v>
      </c>
    </row>
    <row r="85" spans="1:6" ht="222.75" customHeight="1">
      <c r="A85" s="114" t="s">
        <v>94</v>
      </c>
      <c r="B85" s="108" t="s">
        <v>79</v>
      </c>
      <c r="C85" s="108" t="s">
        <v>347</v>
      </c>
      <c r="D85" s="110">
        <v>704600</v>
      </c>
      <c r="E85" s="110">
        <f>SUM(E86)</f>
        <v>84417.72</v>
      </c>
      <c r="F85" s="110">
        <v>672923.7</v>
      </c>
    </row>
    <row r="86" spans="1:6" ht="75">
      <c r="A86" s="114" t="s">
        <v>66</v>
      </c>
      <c r="B86" s="108" t="s">
        <v>79</v>
      </c>
      <c r="C86" s="108" t="s">
        <v>348</v>
      </c>
      <c r="D86" s="110">
        <v>704600</v>
      </c>
      <c r="E86" s="110">
        <v>84417.72</v>
      </c>
      <c r="F86" s="110">
        <f>SUM(D86-E86)</f>
        <v>620182.28</v>
      </c>
    </row>
    <row r="87" spans="1:6" ht="225">
      <c r="A87" s="114" t="s">
        <v>96</v>
      </c>
      <c r="B87" s="108" t="s">
        <v>79</v>
      </c>
      <c r="C87" s="108" t="s">
        <v>349</v>
      </c>
      <c r="D87" s="110">
        <v>197000</v>
      </c>
      <c r="E87" s="110">
        <v>0</v>
      </c>
      <c r="F87" s="110">
        <v>197000</v>
      </c>
    </row>
    <row r="88" spans="1:6" ht="75">
      <c r="A88" s="114" t="s">
        <v>66</v>
      </c>
      <c r="B88" s="108" t="s">
        <v>79</v>
      </c>
      <c r="C88" s="108" t="s">
        <v>350</v>
      </c>
      <c r="D88" s="110">
        <v>197000</v>
      </c>
      <c r="E88" s="110">
        <v>0</v>
      </c>
      <c r="F88" s="110">
        <v>197000</v>
      </c>
    </row>
    <row r="89" spans="1:6" ht="224.25" customHeight="1">
      <c r="A89" s="114" t="s">
        <v>95</v>
      </c>
      <c r="B89" s="108" t="s">
        <v>79</v>
      </c>
      <c r="C89" s="108" t="s">
        <v>351</v>
      </c>
      <c r="D89" s="110">
        <v>16100</v>
      </c>
      <c r="E89" s="110">
        <v>0</v>
      </c>
      <c r="F89" s="110">
        <v>16100</v>
      </c>
    </row>
    <row r="90" spans="1:6" ht="75">
      <c r="A90" s="114" t="s">
        <v>66</v>
      </c>
      <c r="B90" s="108" t="s">
        <v>79</v>
      </c>
      <c r="C90" s="108" t="s">
        <v>352</v>
      </c>
      <c r="D90" s="110">
        <v>16100</v>
      </c>
      <c r="E90" s="110">
        <v>0</v>
      </c>
      <c r="F90" s="110">
        <v>16100</v>
      </c>
    </row>
    <row r="91" spans="1:6" ht="90">
      <c r="A91" s="114" t="s">
        <v>97</v>
      </c>
      <c r="B91" s="108" t="s">
        <v>79</v>
      </c>
      <c r="C91" s="108" t="s">
        <v>353</v>
      </c>
      <c r="D91" s="110">
        <v>123000</v>
      </c>
      <c r="E91" s="110">
        <f>SUM(E92)</f>
        <v>114887</v>
      </c>
      <c r="F91" s="110">
        <f>SUM(F92)</f>
        <v>8113</v>
      </c>
    </row>
    <row r="92" spans="1:6" ht="196.5" customHeight="1">
      <c r="A92" s="114" t="s">
        <v>98</v>
      </c>
      <c r="B92" s="108" t="s">
        <v>79</v>
      </c>
      <c r="C92" s="108" t="s">
        <v>354</v>
      </c>
      <c r="D92" s="110">
        <v>123000</v>
      </c>
      <c r="E92" s="110">
        <f>SUM(E93)</f>
        <v>114887</v>
      </c>
      <c r="F92" s="110">
        <f>SUM(F93)</f>
        <v>8113</v>
      </c>
    </row>
    <row r="93" spans="1:6" ht="75">
      <c r="A93" s="114" t="s">
        <v>66</v>
      </c>
      <c r="B93" s="108" t="s">
        <v>79</v>
      </c>
      <c r="C93" s="108" t="s">
        <v>355</v>
      </c>
      <c r="D93" s="110">
        <v>123000</v>
      </c>
      <c r="E93" s="110">
        <v>114887</v>
      </c>
      <c r="F93" s="110">
        <f>SUM(D93-E93)</f>
        <v>8113</v>
      </c>
    </row>
    <row r="94" spans="1:6" ht="38.25" customHeight="1">
      <c r="A94" s="114" t="s">
        <v>54</v>
      </c>
      <c r="B94" s="108" t="s">
        <v>79</v>
      </c>
      <c r="C94" s="108" t="s">
        <v>356</v>
      </c>
      <c r="D94" s="110">
        <f>SUM(D96+D99)</f>
        <v>1463400</v>
      </c>
      <c r="E94" s="110">
        <v>806536.1</v>
      </c>
      <c r="F94" s="110">
        <f>SUM(D94-E94)</f>
        <v>656863.9</v>
      </c>
    </row>
    <row r="95" spans="1:6" ht="27.75" customHeight="1">
      <c r="A95" s="114" t="s">
        <v>61</v>
      </c>
      <c r="B95" s="108" t="s">
        <v>79</v>
      </c>
      <c r="C95" s="108" t="s">
        <v>357</v>
      </c>
      <c r="D95" s="110">
        <v>157400</v>
      </c>
      <c r="E95" s="110">
        <v>100339.8</v>
      </c>
      <c r="F95" s="110">
        <v>57060.2</v>
      </c>
    </row>
    <row r="96" spans="1:6" ht="64.5" customHeight="1">
      <c r="A96" s="114" t="s">
        <v>99</v>
      </c>
      <c r="B96" s="108" t="s">
        <v>79</v>
      </c>
      <c r="C96" s="108" t="s">
        <v>358</v>
      </c>
      <c r="D96" s="110">
        <v>157400</v>
      </c>
      <c r="E96" s="110">
        <v>100339.8</v>
      </c>
      <c r="F96" s="110">
        <v>57060.2</v>
      </c>
    </row>
    <row r="97" spans="1:6" ht="240" customHeight="1">
      <c r="A97" s="114" t="s">
        <v>100</v>
      </c>
      <c r="B97" s="108" t="s">
        <v>79</v>
      </c>
      <c r="C97" s="108" t="s">
        <v>359</v>
      </c>
      <c r="D97" s="110">
        <v>157400</v>
      </c>
      <c r="E97" s="110">
        <v>100339.8</v>
      </c>
      <c r="F97" s="110">
        <v>57060.2</v>
      </c>
    </row>
    <row r="98" spans="1:6" ht="80.25" customHeight="1">
      <c r="A98" s="114" t="s">
        <v>66</v>
      </c>
      <c r="B98" s="108" t="s">
        <v>79</v>
      </c>
      <c r="C98" s="108" t="s">
        <v>360</v>
      </c>
      <c r="D98" s="110">
        <v>157400</v>
      </c>
      <c r="E98" s="110">
        <v>100339.8</v>
      </c>
      <c r="F98" s="110">
        <v>57060.2</v>
      </c>
    </row>
    <row r="99" spans="1:6" ht="21.75" customHeight="1">
      <c r="A99" s="114" t="s">
        <v>55</v>
      </c>
      <c r="B99" s="108" t="s">
        <v>79</v>
      </c>
      <c r="C99" s="108" t="s">
        <v>361</v>
      </c>
      <c r="D99" s="110">
        <f>SUM(D100)</f>
        <v>1306000</v>
      </c>
      <c r="E99" s="110">
        <v>706196.3</v>
      </c>
      <c r="F99" s="110">
        <f>SUM(D99-E99)</f>
        <v>599803.7</v>
      </c>
    </row>
    <row r="100" spans="1:6" ht="80.25" customHeight="1">
      <c r="A100" s="114" t="s">
        <v>70</v>
      </c>
      <c r="B100" s="108" t="s">
        <v>79</v>
      </c>
      <c r="C100" s="108" t="s">
        <v>362</v>
      </c>
      <c r="D100" s="110">
        <f>SUM(D101+D103+D105+D107+D110)</f>
        <v>1306000</v>
      </c>
      <c r="E100" s="110">
        <f>SUM(E99)</f>
        <v>706196.3</v>
      </c>
      <c r="F100" s="110">
        <f>SUM(F99)</f>
        <v>599803.7</v>
      </c>
    </row>
    <row r="101" spans="1:6" ht="242.25" customHeight="1">
      <c r="A101" s="114" t="s">
        <v>101</v>
      </c>
      <c r="B101" s="108" t="s">
        <v>79</v>
      </c>
      <c r="C101" s="108" t="s">
        <v>363</v>
      </c>
      <c r="D101" s="110">
        <f>SUM(D102)</f>
        <v>793300</v>
      </c>
      <c r="E101" s="110">
        <f>SUM(E102)</f>
        <v>358262.6</v>
      </c>
      <c r="F101" s="110">
        <f>SUM(F102)</f>
        <v>435037.4</v>
      </c>
    </row>
    <row r="102" spans="1:6" ht="84.75" customHeight="1">
      <c r="A102" s="114" t="s">
        <v>66</v>
      </c>
      <c r="B102" s="108" t="s">
        <v>79</v>
      </c>
      <c r="C102" s="108" t="s">
        <v>364</v>
      </c>
      <c r="D102" s="110">
        <v>793300</v>
      </c>
      <c r="E102" s="110">
        <v>358262.6</v>
      </c>
      <c r="F102" s="110">
        <f>SUM(D102-E102)</f>
        <v>435037.4</v>
      </c>
    </row>
    <row r="103" spans="1:6" ht="266.25" customHeight="1">
      <c r="A103" s="114" t="s">
        <v>102</v>
      </c>
      <c r="B103" s="108" t="s">
        <v>79</v>
      </c>
      <c r="C103" s="108" t="s">
        <v>365</v>
      </c>
      <c r="D103" s="110">
        <f>SUM(D104)</f>
        <v>125700</v>
      </c>
      <c r="E103" s="110">
        <v>46548.25</v>
      </c>
      <c r="F103" s="110">
        <f>SUM(D103-E103)</f>
        <v>79151.75</v>
      </c>
    </row>
    <row r="104" spans="1:6" ht="82.5" customHeight="1">
      <c r="A104" s="114" t="s">
        <v>66</v>
      </c>
      <c r="B104" s="108" t="s">
        <v>79</v>
      </c>
      <c r="C104" s="108" t="s">
        <v>366</v>
      </c>
      <c r="D104" s="110">
        <v>125700</v>
      </c>
      <c r="E104" s="110">
        <v>46548.25</v>
      </c>
      <c r="F104" s="110">
        <f>SUM(D104-E104)</f>
        <v>79151.75</v>
      </c>
    </row>
    <row r="105" spans="1:6" ht="267" customHeight="1">
      <c r="A105" s="114" t="s">
        <v>103</v>
      </c>
      <c r="B105" s="108" t="s">
        <v>79</v>
      </c>
      <c r="C105" s="108" t="s">
        <v>367</v>
      </c>
      <c r="D105" s="110">
        <f>SUM(D106)</f>
        <v>352000</v>
      </c>
      <c r="E105" s="110">
        <f>SUM(E106)</f>
        <v>288922.45</v>
      </c>
      <c r="F105" s="110">
        <f>SUM(F106)</f>
        <v>63077.54999999999</v>
      </c>
    </row>
    <row r="106" spans="1:6" ht="83.25" customHeight="1">
      <c r="A106" s="114" t="s">
        <v>66</v>
      </c>
      <c r="B106" s="108" t="s">
        <v>79</v>
      </c>
      <c r="C106" s="108" t="s">
        <v>368</v>
      </c>
      <c r="D106" s="110">
        <v>352000</v>
      </c>
      <c r="E106" s="110">
        <v>288922.45</v>
      </c>
      <c r="F106" s="110">
        <f>SUM(D106-E106)</f>
        <v>63077.54999999999</v>
      </c>
    </row>
    <row r="107" spans="1:6" ht="315">
      <c r="A107" s="114" t="s">
        <v>258</v>
      </c>
      <c r="B107" s="108" t="s">
        <v>79</v>
      </c>
      <c r="C107" s="108" t="s">
        <v>369</v>
      </c>
      <c r="D107" s="110">
        <v>30000</v>
      </c>
      <c r="E107" s="110">
        <f>SUM(E108)</f>
        <v>10000</v>
      </c>
      <c r="F107" s="110">
        <f>SUM(F108)</f>
        <v>20000</v>
      </c>
    </row>
    <row r="108" spans="1:6" ht="75">
      <c r="A108" s="114" t="s">
        <v>66</v>
      </c>
      <c r="B108" s="108" t="s">
        <v>79</v>
      </c>
      <c r="C108" s="108" t="s">
        <v>370</v>
      </c>
      <c r="D108" s="110">
        <v>30000</v>
      </c>
      <c r="E108" s="110">
        <v>10000</v>
      </c>
      <c r="F108" s="110">
        <f>SUM(D108-E108)</f>
        <v>20000</v>
      </c>
    </row>
    <row r="109" spans="1:6" ht="231.75" customHeight="1">
      <c r="A109" s="114" t="s">
        <v>147</v>
      </c>
      <c r="B109" s="108" t="s">
        <v>79</v>
      </c>
      <c r="C109" s="108" t="s">
        <v>371</v>
      </c>
      <c r="D109" s="110">
        <v>5000</v>
      </c>
      <c r="E109" s="110">
        <v>2463</v>
      </c>
      <c r="F109" s="110">
        <v>2537</v>
      </c>
    </row>
    <row r="110" spans="1:6" ht="35.25" customHeight="1">
      <c r="A110" s="114" t="s">
        <v>47</v>
      </c>
      <c r="B110" s="108" t="s">
        <v>79</v>
      </c>
      <c r="C110" s="108" t="s">
        <v>372</v>
      </c>
      <c r="D110" s="110">
        <v>5000</v>
      </c>
      <c r="E110" s="110">
        <v>2463</v>
      </c>
      <c r="F110" s="110">
        <v>2537</v>
      </c>
    </row>
    <row r="111" spans="1:6" ht="23.25" customHeight="1">
      <c r="A111" s="114" t="s">
        <v>56</v>
      </c>
      <c r="B111" s="108" t="s">
        <v>79</v>
      </c>
      <c r="C111" s="108" t="s">
        <v>373</v>
      </c>
      <c r="D111" s="110">
        <v>2147700</v>
      </c>
      <c r="E111" s="110">
        <f>SUM(E112)</f>
        <v>988978.6200000001</v>
      </c>
      <c r="F111" s="110">
        <f>SUM(F112)</f>
        <v>1158721.38</v>
      </c>
    </row>
    <row r="112" spans="1:6" ht="24" customHeight="1">
      <c r="A112" s="114" t="s">
        <v>57</v>
      </c>
      <c r="B112" s="108" t="s">
        <v>79</v>
      </c>
      <c r="C112" s="108" t="s">
        <v>374</v>
      </c>
      <c r="D112" s="110">
        <v>2147700</v>
      </c>
      <c r="E112" s="110">
        <f>SUM(E114+E116)</f>
        <v>988978.6200000001</v>
      </c>
      <c r="F112" s="110">
        <f>SUM(D112-E112)</f>
        <v>1158721.38</v>
      </c>
    </row>
    <row r="113" spans="1:6" ht="30">
      <c r="A113" s="114" t="s">
        <v>104</v>
      </c>
      <c r="B113" s="108" t="s">
        <v>79</v>
      </c>
      <c r="C113" s="108" t="s">
        <v>375</v>
      </c>
      <c r="D113" s="110">
        <v>583200</v>
      </c>
      <c r="E113" s="110">
        <f>SUM(E114)</f>
        <v>226045.69</v>
      </c>
      <c r="F113" s="110">
        <f>SUM(F114)</f>
        <v>357154.31</v>
      </c>
    </row>
    <row r="114" spans="1:6" ht="45.75" customHeight="1">
      <c r="A114" s="114" t="s">
        <v>247</v>
      </c>
      <c r="B114" s="108" t="s">
        <v>79</v>
      </c>
      <c r="C114" s="108" t="s">
        <v>376</v>
      </c>
      <c r="D114" s="110">
        <v>583200</v>
      </c>
      <c r="E114" s="110">
        <f>SUM(E115)</f>
        <v>226045.69</v>
      </c>
      <c r="F114" s="110">
        <f>SUM(F115)</f>
        <v>357154.31</v>
      </c>
    </row>
    <row r="115" spans="1:6" ht="141" customHeight="1">
      <c r="A115" s="114" t="s">
        <v>62</v>
      </c>
      <c r="B115" s="108" t="s">
        <v>79</v>
      </c>
      <c r="C115" s="108" t="s">
        <v>377</v>
      </c>
      <c r="D115" s="110">
        <v>583200</v>
      </c>
      <c r="E115" s="110">
        <v>226045.69</v>
      </c>
      <c r="F115" s="110">
        <f>SUM(D115-E115)</f>
        <v>357154.31</v>
      </c>
    </row>
    <row r="116" spans="1:6" ht="45">
      <c r="A116" s="114" t="s">
        <v>105</v>
      </c>
      <c r="B116" s="108" t="s">
        <v>79</v>
      </c>
      <c r="C116" s="108" t="s">
        <v>378</v>
      </c>
      <c r="D116" s="110">
        <v>1564500</v>
      </c>
      <c r="E116" s="110">
        <f>SUM(E117)</f>
        <v>762932.93</v>
      </c>
      <c r="F116" s="110">
        <f>SUM(F117)</f>
        <v>801567.07</v>
      </c>
    </row>
    <row r="117" spans="1:6" ht="195">
      <c r="A117" s="114" t="s">
        <v>248</v>
      </c>
      <c r="B117" s="108" t="s">
        <v>79</v>
      </c>
      <c r="C117" s="108" t="s">
        <v>379</v>
      </c>
      <c r="D117" s="110">
        <v>1564500</v>
      </c>
      <c r="E117" s="110">
        <f>SUM(E118)</f>
        <v>762932.93</v>
      </c>
      <c r="F117" s="110">
        <f>SUM(F118)</f>
        <v>801567.07</v>
      </c>
    </row>
    <row r="118" spans="1:6" ht="135">
      <c r="A118" s="114" t="s">
        <v>62</v>
      </c>
      <c r="B118" s="108" t="s">
        <v>79</v>
      </c>
      <c r="C118" s="108" t="s">
        <v>380</v>
      </c>
      <c r="D118" s="110">
        <v>1564500</v>
      </c>
      <c r="E118" s="110">
        <v>762932.93</v>
      </c>
      <c r="F118" s="110">
        <f>SUM(D118-E118)</f>
        <v>801567.07</v>
      </c>
    </row>
    <row r="119" spans="1:6" ht="15">
      <c r="A119" s="114" t="s">
        <v>60</v>
      </c>
      <c r="B119" s="108" t="s">
        <v>79</v>
      </c>
      <c r="C119" s="108" t="s">
        <v>381</v>
      </c>
      <c r="D119" s="110">
        <v>24000</v>
      </c>
      <c r="E119" s="110">
        <f aca="true" t="shared" si="3" ref="E119:F122">SUM(E120)</f>
        <v>12000</v>
      </c>
      <c r="F119" s="110">
        <f t="shared" si="3"/>
        <v>12000</v>
      </c>
    </row>
    <row r="120" spans="1:6" ht="15">
      <c r="A120" s="114" t="s">
        <v>73</v>
      </c>
      <c r="B120" s="108" t="s">
        <v>79</v>
      </c>
      <c r="C120" s="108" t="s">
        <v>382</v>
      </c>
      <c r="D120" s="110">
        <v>24000</v>
      </c>
      <c r="E120" s="110">
        <f t="shared" si="3"/>
        <v>12000</v>
      </c>
      <c r="F120" s="110">
        <f t="shared" si="3"/>
        <v>12000</v>
      </c>
    </row>
    <row r="121" spans="1:6" ht="180">
      <c r="A121" s="114" t="s">
        <v>148</v>
      </c>
      <c r="B121" s="108" t="s">
        <v>79</v>
      </c>
      <c r="C121" s="108" t="s">
        <v>383</v>
      </c>
      <c r="D121" s="110">
        <v>24000</v>
      </c>
      <c r="E121" s="110">
        <f t="shared" si="3"/>
        <v>12000</v>
      </c>
      <c r="F121" s="110">
        <f t="shared" si="3"/>
        <v>12000</v>
      </c>
    </row>
    <row r="122" spans="1:6" ht="315">
      <c r="A122" s="114" t="s">
        <v>149</v>
      </c>
      <c r="B122" s="108" t="s">
        <v>79</v>
      </c>
      <c r="C122" s="108" t="s">
        <v>384</v>
      </c>
      <c r="D122" s="110">
        <v>24000</v>
      </c>
      <c r="E122" s="110">
        <f t="shared" si="3"/>
        <v>12000</v>
      </c>
      <c r="F122" s="110">
        <f t="shared" si="3"/>
        <v>12000</v>
      </c>
    </row>
    <row r="123" spans="1:6" ht="30">
      <c r="A123" s="114" t="s">
        <v>71</v>
      </c>
      <c r="B123" s="108" t="s">
        <v>79</v>
      </c>
      <c r="C123" s="108" t="s">
        <v>385</v>
      </c>
      <c r="D123" s="110">
        <v>24000</v>
      </c>
      <c r="E123" s="110">
        <v>12000</v>
      </c>
      <c r="F123" s="110">
        <f>SUM(D123-E123)</f>
        <v>12000</v>
      </c>
    </row>
    <row r="124" spans="1:6" ht="30">
      <c r="A124" s="114" t="s">
        <v>58</v>
      </c>
      <c r="B124" s="108" t="s">
        <v>79</v>
      </c>
      <c r="C124" s="108" t="s">
        <v>386</v>
      </c>
      <c r="D124" s="110">
        <v>60000</v>
      </c>
      <c r="E124" s="110">
        <v>44280</v>
      </c>
      <c r="F124" s="110">
        <f>SUM(D124-E124)</f>
        <v>15720</v>
      </c>
    </row>
    <row r="125" spans="1:6" ht="15">
      <c r="A125" s="114" t="s">
        <v>59</v>
      </c>
      <c r="B125" s="108" t="s">
        <v>79</v>
      </c>
      <c r="C125" s="108" t="s">
        <v>387</v>
      </c>
      <c r="D125" s="110">
        <v>60000</v>
      </c>
      <c r="E125" s="110">
        <f>SUM(E124)</f>
        <v>44280</v>
      </c>
      <c r="F125" s="110">
        <f>SUM(F124)</f>
        <v>15720</v>
      </c>
    </row>
    <row r="126" spans="1:6" ht="60">
      <c r="A126" s="114" t="s">
        <v>106</v>
      </c>
      <c r="B126" s="108" t="s">
        <v>79</v>
      </c>
      <c r="C126" s="108" t="s">
        <v>388</v>
      </c>
      <c r="D126" s="110">
        <v>46400</v>
      </c>
      <c r="E126" s="110">
        <v>30680</v>
      </c>
      <c r="F126" s="110">
        <f>SUM(D126-E126)</f>
        <v>15720</v>
      </c>
    </row>
    <row r="127" spans="1:6" ht="225">
      <c r="A127" s="114" t="s">
        <v>107</v>
      </c>
      <c r="B127" s="108" t="s">
        <v>79</v>
      </c>
      <c r="C127" s="108" t="s">
        <v>389</v>
      </c>
      <c r="D127" s="110">
        <v>46400</v>
      </c>
      <c r="E127" s="110">
        <f>SUM(E126)</f>
        <v>30680</v>
      </c>
      <c r="F127" s="110">
        <f>SUM(F126)</f>
        <v>15720</v>
      </c>
    </row>
    <row r="128" spans="1:6" ht="135">
      <c r="A128" s="114" t="s">
        <v>390</v>
      </c>
      <c r="B128" s="108" t="s">
        <v>79</v>
      </c>
      <c r="C128" s="108" t="s">
        <v>391</v>
      </c>
      <c r="D128" s="110">
        <v>35400</v>
      </c>
      <c r="E128" s="110">
        <v>23680</v>
      </c>
      <c r="F128" s="110">
        <f>SUM(D128-E128)</f>
        <v>11720</v>
      </c>
    </row>
    <row r="129" spans="1:6" ht="75">
      <c r="A129" s="114" t="s">
        <v>66</v>
      </c>
      <c r="B129" s="108" t="s">
        <v>79</v>
      </c>
      <c r="C129" s="108" t="s">
        <v>392</v>
      </c>
      <c r="D129" s="110">
        <v>3000</v>
      </c>
      <c r="E129" s="110">
        <v>0</v>
      </c>
      <c r="F129" s="110">
        <v>3000</v>
      </c>
    </row>
    <row r="130" spans="1:6" ht="45">
      <c r="A130" s="114" t="s">
        <v>108</v>
      </c>
      <c r="B130" s="108" t="s">
        <v>79</v>
      </c>
      <c r="C130" s="108" t="s">
        <v>393</v>
      </c>
      <c r="D130" s="110">
        <v>13600</v>
      </c>
      <c r="E130" s="110">
        <v>13600</v>
      </c>
      <c r="F130" s="110">
        <f>SUM(D130-E130)</f>
        <v>0</v>
      </c>
    </row>
    <row r="131" spans="1:6" ht="195">
      <c r="A131" s="114" t="s">
        <v>109</v>
      </c>
      <c r="B131" s="108" t="s">
        <v>79</v>
      </c>
      <c r="C131" s="108" t="s">
        <v>394</v>
      </c>
      <c r="D131" s="110">
        <v>13600</v>
      </c>
      <c r="E131" s="110">
        <v>13600</v>
      </c>
      <c r="F131" s="110">
        <f>SUM(D131-E131)</f>
        <v>0</v>
      </c>
    </row>
    <row r="132" spans="1:6" ht="75">
      <c r="A132" s="114" t="s">
        <v>66</v>
      </c>
      <c r="B132" s="108" t="s">
        <v>79</v>
      </c>
      <c r="C132" s="108" t="s">
        <v>395</v>
      </c>
      <c r="D132" s="110">
        <v>13600</v>
      </c>
      <c r="E132" s="110">
        <v>13600</v>
      </c>
      <c r="F132" s="110">
        <f>SUM(D132-E132)</f>
        <v>0</v>
      </c>
    </row>
    <row r="133" spans="1:6" ht="45">
      <c r="A133" s="134" t="s">
        <v>110</v>
      </c>
      <c r="B133" s="109" t="s">
        <v>111</v>
      </c>
      <c r="C133" s="109"/>
      <c r="D133" s="117">
        <v>-602000</v>
      </c>
      <c r="E133" s="117">
        <v>-1484654.68</v>
      </c>
      <c r="F133" s="131">
        <v>882654.68</v>
      </c>
    </row>
  </sheetData>
  <sheetProtection/>
  <mergeCells count="2">
    <mergeCell ref="E1:F1"/>
    <mergeCell ref="B2:D2"/>
  </mergeCells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3">
      <selection activeCell="H29" sqref="H29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4.28125" style="0" customWidth="1"/>
    <col min="6" max="6" width="13.8515625" style="0" customWidth="1"/>
  </cols>
  <sheetData>
    <row r="1" spans="1:6" ht="15">
      <c r="A1" s="26"/>
      <c r="B1" s="27"/>
      <c r="C1" s="28"/>
      <c r="D1" s="29"/>
      <c r="E1" s="29" t="s">
        <v>115</v>
      </c>
      <c r="F1" s="28"/>
    </row>
    <row r="2" spans="1:6" ht="4.5" customHeight="1">
      <c r="A2" s="30"/>
      <c r="B2" s="31"/>
      <c r="C2" s="32"/>
      <c r="D2" s="33"/>
      <c r="E2" s="33"/>
      <c r="F2" s="33"/>
    </row>
    <row r="3" spans="1:6" ht="15">
      <c r="A3" s="34" t="s">
        <v>116</v>
      </c>
      <c r="C3" s="35"/>
      <c r="D3" s="36"/>
      <c r="F3" s="29"/>
    </row>
    <row r="4" spans="1:6" ht="25.5" customHeight="1">
      <c r="A4" s="37"/>
      <c r="B4" s="38"/>
      <c r="C4" s="39"/>
      <c r="D4" s="40"/>
      <c r="E4" s="40"/>
      <c r="F4" s="41"/>
    </row>
    <row r="5" spans="1:6" ht="15">
      <c r="A5" s="42"/>
      <c r="B5" s="43" t="s">
        <v>12</v>
      </c>
      <c r="C5" s="44" t="s">
        <v>28</v>
      </c>
      <c r="D5" s="45" t="s">
        <v>29</v>
      </c>
      <c r="E5" s="46"/>
      <c r="F5" s="46" t="s">
        <v>15</v>
      </c>
    </row>
    <row r="6" spans="1:6" ht="15">
      <c r="A6" s="43" t="s">
        <v>16</v>
      </c>
      <c r="B6" s="43" t="s">
        <v>17</v>
      </c>
      <c r="C6" s="44" t="s">
        <v>30</v>
      </c>
      <c r="D6" s="45" t="s">
        <v>19</v>
      </c>
      <c r="E6" s="45" t="s">
        <v>20</v>
      </c>
      <c r="F6" s="45" t="s">
        <v>21</v>
      </c>
    </row>
    <row r="7" spans="1:6" ht="15">
      <c r="A7" s="42"/>
      <c r="B7" s="43" t="s">
        <v>22</v>
      </c>
      <c r="C7" s="47" t="s">
        <v>31</v>
      </c>
      <c r="D7" s="45" t="s">
        <v>21</v>
      </c>
      <c r="E7" s="44"/>
      <c r="F7" s="44"/>
    </row>
    <row r="8" spans="1:6" ht="15">
      <c r="A8" s="43"/>
      <c r="B8" s="43"/>
      <c r="C8" s="44" t="s">
        <v>18</v>
      </c>
      <c r="D8" s="45"/>
      <c r="E8" s="45"/>
      <c r="F8" s="45"/>
    </row>
    <row r="9" spans="1:6" ht="15">
      <c r="A9" s="43"/>
      <c r="B9" s="43"/>
      <c r="C9" s="47" t="s">
        <v>23</v>
      </c>
      <c r="D9" s="45"/>
      <c r="E9" s="45"/>
      <c r="F9" s="45"/>
    </row>
    <row r="10" spans="1:6" ht="15.75" thickBot="1">
      <c r="A10" s="48">
        <v>1</v>
      </c>
      <c r="B10" s="49">
        <v>2</v>
      </c>
      <c r="C10" s="49">
        <v>3</v>
      </c>
      <c r="D10" s="50" t="s">
        <v>24</v>
      </c>
      <c r="E10" s="50" t="s">
        <v>25</v>
      </c>
      <c r="F10" s="50" t="s">
        <v>26</v>
      </c>
    </row>
    <row r="11" spans="1:6" ht="26.25">
      <c r="A11" s="69" t="s">
        <v>117</v>
      </c>
      <c r="B11" s="70" t="s">
        <v>32</v>
      </c>
      <c r="C11" s="71" t="s">
        <v>118</v>
      </c>
      <c r="D11" s="72">
        <f>D20</f>
        <v>602000</v>
      </c>
      <c r="E11" s="73">
        <v>1484654.68</v>
      </c>
      <c r="F11" s="74">
        <f>F20</f>
        <v>-882654.6799999999</v>
      </c>
    </row>
    <row r="12" spans="1:6" ht="15">
      <c r="A12" s="75" t="s">
        <v>119</v>
      </c>
      <c r="B12" s="76"/>
      <c r="C12" s="77"/>
      <c r="D12" s="78"/>
      <c r="E12" s="79"/>
      <c r="F12" s="80"/>
    </row>
    <row r="13" spans="1:6" ht="26.25">
      <c r="A13" s="69" t="s">
        <v>120</v>
      </c>
      <c r="B13" s="81" t="s">
        <v>121</v>
      </c>
      <c r="C13" s="82" t="s">
        <v>118</v>
      </c>
      <c r="D13" s="83" t="s">
        <v>114</v>
      </c>
      <c r="E13" s="83" t="s">
        <v>114</v>
      </c>
      <c r="F13" s="84" t="s">
        <v>114</v>
      </c>
    </row>
    <row r="14" spans="1:6" ht="15">
      <c r="A14" s="75" t="s">
        <v>122</v>
      </c>
      <c r="B14" s="76"/>
      <c r="C14" s="85"/>
      <c r="D14" s="78"/>
      <c r="E14" s="79"/>
      <c r="F14" s="80"/>
    </row>
    <row r="15" spans="1:6" ht="15">
      <c r="A15" s="69"/>
      <c r="B15" s="86"/>
      <c r="C15" s="82"/>
      <c r="D15" s="83"/>
      <c r="E15" s="87"/>
      <c r="F15" s="88"/>
    </row>
    <row r="16" spans="1:6" ht="15">
      <c r="A16" s="69"/>
      <c r="B16" s="89"/>
      <c r="C16" s="82"/>
      <c r="D16" s="83" t="s">
        <v>114</v>
      </c>
      <c r="E16" s="83" t="s">
        <v>114</v>
      </c>
      <c r="F16" s="84" t="s">
        <v>114</v>
      </c>
    </row>
    <row r="17" spans="1:6" ht="26.25">
      <c r="A17" s="69" t="s">
        <v>123</v>
      </c>
      <c r="B17" s="90" t="s">
        <v>33</v>
      </c>
      <c r="C17" s="82" t="s">
        <v>118</v>
      </c>
      <c r="D17" s="83" t="s">
        <v>114</v>
      </c>
      <c r="E17" s="83" t="s">
        <v>114</v>
      </c>
      <c r="F17" s="84" t="s">
        <v>114</v>
      </c>
    </row>
    <row r="18" spans="1:6" ht="15">
      <c r="A18" s="75" t="s">
        <v>122</v>
      </c>
      <c r="B18" s="76"/>
      <c r="C18" s="85"/>
      <c r="D18" s="78"/>
      <c r="E18" s="79"/>
      <c r="F18" s="80"/>
    </row>
    <row r="19" spans="1:6" ht="15">
      <c r="A19" s="69"/>
      <c r="B19" s="81"/>
      <c r="C19" s="82"/>
      <c r="D19" s="83" t="s">
        <v>114</v>
      </c>
      <c r="E19" s="83" t="s">
        <v>114</v>
      </c>
      <c r="F19" s="84" t="s">
        <v>114</v>
      </c>
    </row>
    <row r="20" spans="1:6" ht="15">
      <c r="A20" s="69" t="s">
        <v>124</v>
      </c>
      <c r="B20" s="90" t="s">
        <v>112</v>
      </c>
      <c r="C20" s="91" t="s">
        <v>125</v>
      </c>
      <c r="D20" s="83">
        <f>D21+D25</f>
        <v>602000</v>
      </c>
      <c r="E20" s="83">
        <v>1484654.68</v>
      </c>
      <c r="F20" s="92">
        <f>D20-E20</f>
        <v>-882654.6799999999</v>
      </c>
    </row>
    <row r="21" spans="1:6" ht="26.25">
      <c r="A21" s="69" t="s">
        <v>153</v>
      </c>
      <c r="B21" s="90" t="s">
        <v>113</v>
      </c>
      <c r="C21" s="91" t="s">
        <v>126</v>
      </c>
      <c r="D21" s="83">
        <f aca="true" t="shared" si="0" ref="D21:E23">D22</f>
        <v>-8818600</v>
      </c>
      <c r="E21" s="83">
        <f t="shared" si="0"/>
        <v>-2654047.59</v>
      </c>
      <c r="F21" s="93" t="s">
        <v>34</v>
      </c>
    </row>
    <row r="22" spans="1:6" ht="26.25">
      <c r="A22" s="94" t="s">
        <v>127</v>
      </c>
      <c r="B22" s="95">
        <v>710</v>
      </c>
      <c r="C22" s="91" t="s">
        <v>128</v>
      </c>
      <c r="D22" s="96">
        <f t="shared" si="0"/>
        <v>-8818600</v>
      </c>
      <c r="E22" s="83">
        <f t="shared" si="0"/>
        <v>-2654047.59</v>
      </c>
      <c r="F22" s="93" t="s">
        <v>34</v>
      </c>
    </row>
    <row r="23" spans="1:6" ht="26.25">
      <c r="A23" s="94" t="s">
        <v>129</v>
      </c>
      <c r="B23" s="95">
        <v>710</v>
      </c>
      <c r="C23" s="91" t="s">
        <v>130</v>
      </c>
      <c r="D23" s="96">
        <f t="shared" si="0"/>
        <v>-8818600</v>
      </c>
      <c r="E23" s="83">
        <f>E24</f>
        <v>-2654047.59</v>
      </c>
      <c r="F23" s="93" t="s">
        <v>34</v>
      </c>
    </row>
    <row r="24" spans="1:6" ht="45.75" customHeight="1">
      <c r="A24" s="94" t="s">
        <v>154</v>
      </c>
      <c r="B24" s="95">
        <v>710</v>
      </c>
      <c r="C24" s="91" t="s">
        <v>131</v>
      </c>
      <c r="D24" s="96">
        <v>-8818600</v>
      </c>
      <c r="E24" s="83">
        <v>-2654047.59</v>
      </c>
      <c r="F24" s="97" t="s">
        <v>34</v>
      </c>
    </row>
    <row r="25" spans="1:6" ht="33.75" customHeight="1">
      <c r="A25" s="94" t="s">
        <v>132</v>
      </c>
      <c r="B25" s="95">
        <v>720</v>
      </c>
      <c r="C25" s="91" t="s">
        <v>133</v>
      </c>
      <c r="D25" s="98">
        <f aca="true" t="shared" si="1" ref="D25:E27">D26</f>
        <v>9420600</v>
      </c>
      <c r="E25" s="98">
        <f t="shared" si="1"/>
        <v>4138702.27</v>
      </c>
      <c r="F25" s="97" t="s">
        <v>34</v>
      </c>
    </row>
    <row r="26" spans="1:6" ht="33.75" customHeight="1">
      <c r="A26" s="94" t="s">
        <v>134</v>
      </c>
      <c r="B26" s="95">
        <v>720</v>
      </c>
      <c r="C26" s="91" t="s">
        <v>135</v>
      </c>
      <c r="D26" s="98">
        <f t="shared" si="1"/>
        <v>9420600</v>
      </c>
      <c r="E26" s="98">
        <f t="shared" si="1"/>
        <v>4138702.27</v>
      </c>
      <c r="F26" s="97" t="s">
        <v>34</v>
      </c>
    </row>
    <row r="27" spans="1:6" ht="27.75" customHeight="1">
      <c r="A27" s="94" t="s">
        <v>136</v>
      </c>
      <c r="B27" s="95">
        <v>720</v>
      </c>
      <c r="C27" s="91" t="s">
        <v>137</v>
      </c>
      <c r="D27" s="98">
        <f>D28</f>
        <v>9420600</v>
      </c>
      <c r="E27" s="98">
        <f t="shared" si="1"/>
        <v>4138702.27</v>
      </c>
      <c r="F27" s="97" t="s">
        <v>34</v>
      </c>
    </row>
    <row r="28" spans="1:6" ht="41.25" customHeight="1">
      <c r="A28" s="99" t="s">
        <v>155</v>
      </c>
      <c r="B28" s="95">
        <v>720</v>
      </c>
      <c r="C28" s="91" t="s">
        <v>138</v>
      </c>
      <c r="D28" s="98">
        <v>9420600</v>
      </c>
      <c r="E28" s="98">
        <v>4138702.27</v>
      </c>
      <c r="F28" s="97" t="s">
        <v>34</v>
      </c>
    </row>
    <row r="29" spans="1:6" ht="15.75" thickBot="1">
      <c r="A29" s="60"/>
      <c r="B29" s="52"/>
      <c r="C29" s="53"/>
      <c r="D29" s="53"/>
      <c r="E29" s="53"/>
      <c r="F29" s="54" t="s">
        <v>34</v>
      </c>
    </row>
    <row r="30" spans="1:6" ht="35.25" customHeight="1">
      <c r="A30" s="68" t="s">
        <v>144</v>
      </c>
      <c r="B30" s="100"/>
      <c r="C30" s="101" t="s">
        <v>150</v>
      </c>
      <c r="D30" s="101"/>
      <c r="E30" s="28"/>
      <c r="F30" s="28"/>
    </row>
    <row r="31" spans="1:6" ht="12.75" customHeight="1" hidden="1">
      <c r="A31" s="102" t="s">
        <v>139</v>
      </c>
      <c r="B31" s="100"/>
      <c r="C31" s="101" t="s">
        <v>140</v>
      </c>
      <c r="D31" s="101"/>
      <c r="E31" s="28"/>
      <c r="F31" s="28"/>
    </row>
    <row r="32" spans="1:6" ht="16.5" customHeight="1">
      <c r="A32" s="1" t="s">
        <v>145</v>
      </c>
      <c r="B32" s="100"/>
      <c r="C32" s="101"/>
      <c r="D32" s="101"/>
      <c r="E32" s="28"/>
      <c r="F32" s="28"/>
    </row>
    <row r="33" spans="1:6" ht="20.25" customHeight="1">
      <c r="A33" s="102" t="s">
        <v>141</v>
      </c>
      <c r="B33" s="100"/>
      <c r="C33" s="101" t="s">
        <v>143</v>
      </c>
      <c r="D33" s="101"/>
      <c r="E33" s="28"/>
      <c r="F33" s="28"/>
    </row>
    <row r="34" spans="1:6" ht="15">
      <c r="A34" s="1" t="s">
        <v>35</v>
      </c>
      <c r="B34" s="100"/>
      <c r="C34" s="101"/>
      <c r="D34" s="101"/>
      <c r="E34" s="28"/>
      <c r="F34" s="28"/>
    </row>
    <row r="35" spans="1:6" ht="15">
      <c r="A35" s="1" t="s">
        <v>142</v>
      </c>
      <c r="B35" s="100"/>
      <c r="C35" s="101" t="s">
        <v>156</v>
      </c>
      <c r="D35" s="101"/>
      <c r="E35" s="28"/>
      <c r="F35" s="28"/>
    </row>
    <row r="36" spans="1:6" ht="15">
      <c r="A36" s="1" t="s">
        <v>36</v>
      </c>
      <c r="B36" s="100"/>
      <c r="C36" s="101"/>
      <c r="D36" s="101"/>
      <c r="E36" s="28"/>
      <c r="F36" s="28"/>
    </row>
    <row r="37" spans="1:6" ht="15">
      <c r="A37" s="1"/>
      <c r="B37" s="100"/>
      <c r="C37" s="101"/>
      <c r="D37" s="101"/>
      <c r="E37" s="28"/>
      <c r="F37" s="28"/>
    </row>
    <row r="38" spans="1:6" ht="15">
      <c r="A38" s="35" t="s">
        <v>402</v>
      </c>
      <c r="B38" s="55"/>
      <c r="C38" s="28"/>
      <c r="D38" s="28"/>
      <c r="E38" s="28"/>
      <c r="F38" s="28"/>
    </row>
    <row r="39" spans="1:6" ht="15">
      <c r="A39" s="51"/>
      <c r="B39" s="55"/>
      <c r="C39" s="28"/>
      <c r="D39" s="28"/>
      <c r="E39" s="28"/>
      <c r="F39" s="28"/>
    </row>
    <row r="40" spans="1:6" ht="15">
      <c r="A40" s="51"/>
      <c r="B40" s="55"/>
      <c r="C40" s="28"/>
      <c r="D40" s="28"/>
      <c r="E40" s="28"/>
      <c r="F40" s="28"/>
    </row>
    <row r="41" spans="1:6" ht="15">
      <c r="A41" s="51"/>
      <c r="B41" s="55"/>
      <c r="C41" s="28"/>
      <c r="D41" s="28"/>
      <c r="E41" s="28"/>
      <c r="F41" s="28"/>
    </row>
    <row r="42" spans="1:6" ht="15">
      <c r="A42" s="51"/>
      <c r="B42" s="55"/>
      <c r="C42" s="28"/>
      <c r="D42" s="28"/>
      <c r="E42" s="28"/>
      <c r="F42" s="28"/>
    </row>
    <row r="43" spans="1:6" ht="15">
      <c r="A43" s="51"/>
      <c r="B43" s="55"/>
      <c r="C43" s="28"/>
      <c r="D43" s="28"/>
      <c r="E43" s="28"/>
      <c r="F43" s="28"/>
    </row>
  </sheetData>
  <sheetProtection/>
  <printOptions/>
  <pageMargins left="0.11811023622047245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127">
      <selection activeCell="E143" sqref="E143"/>
    </sheetView>
  </sheetViews>
  <sheetFormatPr defaultColWidth="9.140625" defaultRowHeight="15"/>
  <cols>
    <col min="1" max="1" width="11.8515625" style="0" customWidth="1"/>
    <col min="2" max="2" width="13.28125" style="0" customWidth="1"/>
  </cols>
  <sheetData>
    <row r="1" spans="1:2" ht="15">
      <c r="A1" s="111">
        <v>7937643.66</v>
      </c>
      <c r="B1" s="111">
        <v>3032415.34</v>
      </c>
    </row>
    <row r="2" spans="1:2" ht="15">
      <c r="A2" s="111">
        <v>7937643.66</v>
      </c>
      <c r="B2" s="111">
        <v>3032415.34</v>
      </c>
    </row>
    <row r="3" spans="1:2" ht="15">
      <c r="A3" s="111">
        <v>2972214.73</v>
      </c>
      <c r="B3" s="111">
        <v>1214585.27</v>
      </c>
    </row>
    <row r="4" spans="1:2" ht="15">
      <c r="A4" s="111">
        <v>641540.15</v>
      </c>
      <c r="B4" s="111">
        <v>142559.85</v>
      </c>
    </row>
    <row r="5" spans="1:2" ht="15">
      <c r="A5" s="111">
        <v>641540.15</v>
      </c>
      <c r="B5" s="111">
        <v>142559.85</v>
      </c>
    </row>
    <row r="6" spans="1:2" ht="15">
      <c r="A6" s="111">
        <v>641540.15</v>
      </c>
      <c r="B6" s="111">
        <v>142559.85</v>
      </c>
    </row>
    <row r="7" spans="1:2" ht="15">
      <c r="A7" s="111">
        <v>641540.15</v>
      </c>
      <c r="B7" s="111">
        <v>142559.85</v>
      </c>
    </row>
    <row r="8" spans="1:2" ht="15">
      <c r="A8" s="111">
        <v>610838.15</v>
      </c>
      <c r="B8" s="111">
        <v>131761.85</v>
      </c>
    </row>
    <row r="9" spans="1:2" ht="15">
      <c r="A9" s="111">
        <v>610838.15</v>
      </c>
      <c r="B9" s="111">
        <v>131761.85</v>
      </c>
    </row>
    <row r="10" spans="1:2" ht="15">
      <c r="A10" s="111">
        <v>610838.15</v>
      </c>
      <c r="B10" s="111">
        <v>131761.85</v>
      </c>
    </row>
    <row r="11" spans="1:2" ht="15">
      <c r="A11" s="111">
        <v>485289.96</v>
      </c>
      <c r="B11" s="111">
        <v>85110.04</v>
      </c>
    </row>
    <row r="12" spans="1:2" ht="15">
      <c r="A12" s="111">
        <v>125548.19</v>
      </c>
      <c r="B12" s="111">
        <v>46651.81</v>
      </c>
    </row>
    <row r="13" spans="1:2" ht="15">
      <c r="A13" s="111">
        <v>30702</v>
      </c>
      <c r="B13" s="111">
        <v>10798</v>
      </c>
    </row>
    <row r="14" spans="1:2" ht="15">
      <c r="A14" s="111">
        <v>30702</v>
      </c>
      <c r="B14" s="111">
        <v>10798</v>
      </c>
    </row>
    <row r="15" spans="1:2" ht="15">
      <c r="A15" s="111">
        <v>30702</v>
      </c>
      <c r="B15" s="111">
        <v>10798</v>
      </c>
    </row>
    <row r="16" spans="1:2" ht="15">
      <c r="A16" s="111">
        <v>30702</v>
      </c>
      <c r="B16" s="111">
        <v>10798</v>
      </c>
    </row>
    <row r="17" spans="1:2" ht="15">
      <c r="A17" s="111">
        <v>2137993.35</v>
      </c>
      <c r="B17" s="111">
        <v>926906.65</v>
      </c>
    </row>
    <row r="18" spans="1:2" ht="15">
      <c r="A18" s="111">
        <v>2137793.35</v>
      </c>
      <c r="B18" s="111">
        <v>926906.65</v>
      </c>
    </row>
    <row r="19" spans="1:2" ht="15">
      <c r="A19" s="111">
        <v>1727548.65</v>
      </c>
      <c r="B19" s="111">
        <v>836151.35</v>
      </c>
    </row>
    <row r="20" spans="1:2" ht="15">
      <c r="A20" s="111">
        <v>1654696.65</v>
      </c>
      <c r="B20" s="111">
        <v>770203.35</v>
      </c>
    </row>
    <row r="21" spans="1:2" ht="15">
      <c r="A21" s="111">
        <v>1654696.65</v>
      </c>
      <c r="B21" s="111">
        <v>770203.35</v>
      </c>
    </row>
    <row r="22" spans="1:2" ht="15">
      <c r="A22" s="111">
        <v>1654696.65</v>
      </c>
      <c r="B22" s="111">
        <v>770203.35</v>
      </c>
    </row>
    <row r="23" spans="1:2" ht="15">
      <c r="A23" s="111">
        <v>1294507.43</v>
      </c>
      <c r="B23" s="111">
        <v>567992.57</v>
      </c>
    </row>
    <row r="24" spans="1:2" ht="15">
      <c r="A24" s="111">
        <v>360189.22</v>
      </c>
      <c r="B24" s="111">
        <v>202210.78</v>
      </c>
    </row>
    <row r="25" spans="1:2" ht="15">
      <c r="A25" s="111">
        <v>72852</v>
      </c>
      <c r="B25" s="111">
        <v>65948</v>
      </c>
    </row>
    <row r="26" spans="1:2" ht="15">
      <c r="A26" s="111">
        <v>72852</v>
      </c>
      <c r="B26" s="111">
        <v>65948</v>
      </c>
    </row>
    <row r="27" spans="1:2" ht="15">
      <c r="A27" s="111">
        <v>72852</v>
      </c>
      <c r="B27" s="111">
        <v>65948</v>
      </c>
    </row>
    <row r="28" spans="1:2" ht="15">
      <c r="A28" s="111">
        <v>72852</v>
      </c>
      <c r="B28" s="111">
        <v>65948</v>
      </c>
    </row>
    <row r="29" spans="1:2" ht="15">
      <c r="A29" s="111">
        <v>410244.7</v>
      </c>
      <c r="B29" s="111">
        <v>90755.3</v>
      </c>
    </row>
    <row r="30" spans="1:2" ht="15">
      <c r="A30" s="111">
        <v>410244.7</v>
      </c>
      <c r="B30" s="111">
        <v>90755.3</v>
      </c>
    </row>
    <row r="31" spans="1:2" ht="15">
      <c r="A31" s="111">
        <v>176321.5</v>
      </c>
      <c r="B31" s="111">
        <v>46178.5</v>
      </c>
    </row>
    <row r="32" spans="1:2" ht="15">
      <c r="A32" s="111">
        <v>176321.5</v>
      </c>
      <c r="B32" s="111">
        <v>46178.5</v>
      </c>
    </row>
    <row r="33" spans="1:2" ht="15">
      <c r="A33" s="111">
        <v>51445.04</v>
      </c>
      <c r="B33" s="111">
        <v>16254.96</v>
      </c>
    </row>
    <row r="34" spans="1:2" ht="15">
      <c r="A34" s="111">
        <v>33851.82</v>
      </c>
      <c r="B34" s="111">
        <v>10248.18</v>
      </c>
    </row>
    <row r="35" spans="1:2" ht="15">
      <c r="A35" s="111">
        <v>9900</v>
      </c>
      <c r="B35" s="111">
        <v>5600</v>
      </c>
    </row>
    <row r="36" spans="1:2" ht="15">
      <c r="A36" s="111">
        <v>81124.64</v>
      </c>
      <c r="B36" s="111">
        <v>14075.36</v>
      </c>
    </row>
    <row r="37" spans="1:2" ht="15">
      <c r="A37" s="111">
        <v>233923.2</v>
      </c>
      <c r="B37" s="111">
        <v>44576.8</v>
      </c>
    </row>
    <row r="38" spans="1:2" ht="15">
      <c r="A38" s="111">
        <v>13714</v>
      </c>
      <c r="B38" s="111">
        <v>86</v>
      </c>
    </row>
    <row r="39" spans="1:2" ht="15">
      <c r="A39" s="111">
        <v>220209.2</v>
      </c>
      <c r="B39" s="111">
        <v>44490.8</v>
      </c>
    </row>
    <row r="40" spans="1:2" ht="15">
      <c r="A40" s="111">
        <v>200</v>
      </c>
      <c r="B40" s="111">
        <v>0</v>
      </c>
    </row>
    <row r="41" spans="1:2" ht="15">
      <c r="A41" s="111">
        <v>200</v>
      </c>
      <c r="B41" s="111">
        <v>0</v>
      </c>
    </row>
    <row r="42" spans="1:2" ht="15">
      <c r="A42" s="111">
        <v>200</v>
      </c>
      <c r="B42" s="111">
        <v>0</v>
      </c>
    </row>
    <row r="43" spans="1:2" ht="15">
      <c r="A43" s="111">
        <v>200</v>
      </c>
      <c r="B43" s="111">
        <v>0</v>
      </c>
    </row>
    <row r="44" spans="1:2" ht="15">
      <c r="A44" s="111">
        <v>200</v>
      </c>
      <c r="B44" s="111">
        <v>0</v>
      </c>
    </row>
    <row r="45" spans="1:2" ht="15">
      <c r="A45" s="111">
        <v>200</v>
      </c>
      <c r="B45" s="111">
        <v>0</v>
      </c>
    </row>
    <row r="46" spans="1:2" ht="15">
      <c r="A46" s="111">
        <v>0</v>
      </c>
      <c r="B46" s="111">
        <v>15000</v>
      </c>
    </row>
    <row r="47" spans="1:2" ht="15">
      <c r="A47" s="111">
        <v>0</v>
      </c>
      <c r="B47" s="111">
        <v>15000</v>
      </c>
    </row>
    <row r="48" spans="1:2" ht="15">
      <c r="A48" s="111">
        <v>0</v>
      </c>
      <c r="B48" s="111">
        <v>15000</v>
      </c>
    </row>
    <row r="49" spans="1:2" ht="15">
      <c r="A49" s="111">
        <v>0</v>
      </c>
      <c r="B49" s="111">
        <v>15000</v>
      </c>
    </row>
    <row r="50" spans="1:2" ht="15">
      <c r="A50" s="111">
        <v>0</v>
      </c>
      <c r="B50" s="111">
        <v>15000</v>
      </c>
    </row>
    <row r="51" spans="1:2" ht="15">
      <c r="A51" s="111">
        <v>0</v>
      </c>
      <c r="B51" s="111">
        <v>15000</v>
      </c>
    </row>
    <row r="52" spans="1:2" ht="15">
      <c r="A52" s="111">
        <v>0</v>
      </c>
      <c r="B52" s="111">
        <v>15000</v>
      </c>
    </row>
    <row r="53" spans="1:2" ht="15">
      <c r="A53" s="111">
        <v>192681.23</v>
      </c>
      <c r="B53" s="111">
        <v>130118.77</v>
      </c>
    </row>
    <row r="54" spans="1:2" ht="15">
      <c r="A54" s="111">
        <v>81327.57</v>
      </c>
      <c r="B54" s="111">
        <v>8072.43</v>
      </c>
    </row>
    <row r="55" spans="1:2" ht="15">
      <c r="A55" s="111">
        <v>34200</v>
      </c>
      <c r="B55" s="111">
        <v>7200</v>
      </c>
    </row>
    <row r="56" spans="1:2" ht="15">
      <c r="A56" s="111">
        <v>34200</v>
      </c>
      <c r="B56" s="111">
        <v>7200</v>
      </c>
    </row>
    <row r="57" spans="1:2" ht="15">
      <c r="A57" s="111">
        <v>34200</v>
      </c>
      <c r="B57" s="111">
        <v>7200</v>
      </c>
    </row>
    <row r="58" spans="1:2" ht="15">
      <c r="A58" s="111">
        <v>34200</v>
      </c>
      <c r="B58" s="111">
        <v>7200</v>
      </c>
    </row>
    <row r="59" spans="1:2" ht="15">
      <c r="A59" s="111">
        <v>34200</v>
      </c>
      <c r="B59" s="111">
        <v>7200</v>
      </c>
    </row>
    <row r="60" spans="1:2" ht="15">
      <c r="A60" s="111">
        <v>47127.57</v>
      </c>
      <c r="B60" s="111">
        <v>872.43</v>
      </c>
    </row>
    <row r="61" spans="1:2" ht="15">
      <c r="A61" s="111">
        <v>45031</v>
      </c>
      <c r="B61" s="111">
        <v>769</v>
      </c>
    </row>
    <row r="62" spans="1:2" ht="15">
      <c r="A62" s="111">
        <v>45031</v>
      </c>
      <c r="B62" s="111">
        <v>769</v>
      </c>
    </row>
    <row r="63" spans="1:2" ht="15">
      <c r="A63" s="111">
        <v>45031</v>
      </c>
      <c r="B63" s="111">
        <v>769</v>
      </c>
    </row>
    <row r="64" spans="1:2" ht="15">
      <c r="A64" s="111">
        <v>2096.57</v>
      </c>
      <c r="B64" s="111">
        <v>103.43</v>
      </c>
    </row>
    <row r="65" spans="1:2" ht="15">
      <c r="A65" s="111">
        <v>2096.57</v>
      </c>
      <c r="B65" s="111">
        <v>103.43</v>
      </c>
    </row>
    <row r="66" spans="1:2" ht="15">
      <c r="A66" s="111">
        <v>2096.57</v>
      </c>
      <c r="B66" s="111">
        <v>103.43</v>
      </c>
    </row>
    <row r="67" spans="1:2" ht="15">
      <c r="A67" s="111">
        <v>11000</v>
      </c>
      <c r="B67" s="111">
        <v>20000</v>
      </c>
    </row>
    <row r="68" spans="1:2" ht="15">
      <c r="A68" s="111">
        <v>6000</v>
      </c>
      <c r="B68" s="111">
        <v>20000</v>
      </c>
    </row>
    <row r="69" spans="1:2" ht="15">
      <c r="A69" s="111">
        <v>6000</v>
      </c>
      <c r="B69" s="111">
        <v>20000</v>
      </c>
    </row>
    <row r="70" spans="1:2" ht="15">
      <c r="A70" s="111">
        <v>6000</v>
      </c>
      <c r="B70" s="111">
        <v>20000</v>
      </c>
    </row>
    <row r="71" spans="1:2" ht="15">
      <c r="A71" s="111">
        <v>6000</v>
      </c>
      <c r="B71" s="111">
        <v>20000</v>
      </c>
    </row>
    <row r="72" spans="1:2" ht="15">
      <c r="A72" s="111">
        <v>6000</v>
      </c>
      <c r="B72" s="111">
        <v>20000</v>
      </c>
    </row>
    <row r="73" spans="1:2" ht="15">
      <c r="A73" s="111">
        <v>5000</v>
      </c>
      <c r="B73" s="111">
        <v>0</v>
      </c>
    </row>
    <row r="74" spans="1:2" ht="15">
      <c r="A74" s="111">
        <v>5000</v>
      </c>
      <c r="B74" s="111">
        <v>0</v>
      </c>
    </row>
    <row r="75" spans="1:2" ht="15">
      <c r="A75" s="111">
        <v>5000</v>
      </c>
      <c r="B75" s="111">
        <v>0</v>
      </c>
    </row>
    <row r="76" spans="1:2" ht="15">
      <c r="A76" s="111">
        <v>5000</v>
      </c>
      <c r="B76" s="111">
        <v>0</v>
      </c>
    </row>
    <row r="77" spans="1:2" ht="15">
      <c r="A77" s="111">
        <v>27954</v>
      </c>
      <c r="B77" s="111">
        <v>9446</v>
      </c>
    </row>
    <row r="78" spans="1:2" ht="15">
      <c r="A78" s="111">
        <v>18954</v>
      </c>
      <c r="B78" s="111">
        <v>6446</v>
      </c>
    </row>
    <row r="79" spans="1:2" ht="15">
      <c r="A79" s="111">
        <v>18954</v>
      </c>
      <c r="B79" s="111">
        <v>6446</v>
      </c>
    </row>
    <row r="80" spans="1:2" ht="15">
      <c r="A80" s="111">
        <v>18954</v>
      </c>
      <c r="B80" s="111">
        <v>6446</v>
      </c>
    </row>
    <row r="81" spans="1:2" ht="15">
      <c r="A81" s="111">
        <v>18954</v>
      </c>
      <c r="B81" s="111">
        <v>6446</v>
      </c>
    </row>
    <row r="82" spans="1:2" ht="15">
      <c r="A82" s="111">
        <v>18954</v>
      </c>
      <c r="B82" s="111">
        <v>6446</v>
      </c>
    </row>
    <row r="83" spans="1:2" ht="15">
      <c r="A83" s="111">
        <v>9000</v>
      </c>
      <c r="B83" s="111">
        <v>3000</v>
      </c>
    </row>
    <row r="84" spans="1:2" ht="15">
      <c r="A84" s="111">
        <v>9000</v>
      </c>
      <c r="B84" s="111">
        <v>3000</v>
      </c>
    </row>
    <row r="85" spans="1:2" ht="15">
      <c r="A85" s="111">
        <v>9000</v>
      </c>
      <c r="B85" s="111">
        <v>3000</v>
      </c>
    </row>
    <row r="86" spans="1:2" ht="15">
      <c r="A86" s="111">
        <v>9000</v>
      </c>
      <c r="B86" s="111">
        <v>3000</v>
      </c>
    </row>
    <row r="87" spans="1:2" ht="15">
      <c r="A87" s="111">
        <v>9000</v>
      </c>
      <c r="B87" s="111">
        <v>3000</v>
      </c>
    </row>
    <row r="88" spans="1:2" ht="15">
      <c r="A88" s="111">
        <v>72399.66</v>
      </c>
      <c r="B88" s="111">
        <v>92600.34</v>
      </c>
    </row>
    <row r="89" spans="1:2" ht="15">
      <c r="A89" s="111">
        <v>72399.66</v>
      </c>
      <c r="B89" s="111">
        <v>92600.34</v>
      </c>
    </row>
    <row r="90" spans="1:2" ht="15">
      <c r="A90" s="111">
        <v>27399.66</v>
      </c>
      <c r="B90" s="111">
        <v>92600.34</v>
      </c>
    </row>
    <row r="91" spans="1:2" ht="15">
      <c r="A91" s="111">
        <v>27399.66</v>
      </c>
      <c r="B91" s="111">
        <v>92600.34</v>
      </c>
    </row>
    <row r="92" spans="1:2" ht="15">
      <c r="A92" s="111">
        <v>27399.66</v>
      </c>
      <c r="B92" s="111">
        <v>92600.34</v>
      </c>
    </row>
    <row r="93" spans="1:2" ht="15">
      <c r="A93" s="111">
        <v>27399.66</v>
      </c>
      <c r="B93" s="111">
        <v>92600.34</v>
      </c>
    </row>
    <row r="94" spans="1:2" ht="15">
      <c r="A94" s="111">
        <v>27399.66</v>
      </c>
      <c r="B94" s="111">
        <v>92600.34</v>
      </c>
    </row>
    <row r="95" spans="1:2" ht="15">
      <c r="A95" s="111">
        <v>45000</v>
      </c>
      <c r="B95" s="111">
        <v>0</v>
      </c>
    </row>
    <row r="96" spans="1:2" ht="15">
      <c r="A96" s="111">
        <v>45000</v>
      </c>
      <c r="B96" s="111">
        <v>0</v>
      </c>
    </row>
    <row r="97" spans="1:2" ht="15">
      <c r="A97" s="111">
        <v>45000</v>
      </c>
      <c r="B97" s="111">
        <v>0</v>
      </c>
    </row>
    <row r="98" spans="1:2" ht="15">
      <c r="A98" s="111">
        <v>45000</v>
      </c>
      <c r="B98" s="111">
        <v>0</v>
      </c>
    </row>
    <row r="99" spans="1:2" ht="15">
      <c r="A99" s="111">
        <v>115192.69</v>
      </c>
      <c r="B99" s="111">
        <v>33007.31</v>
      </c>
    </row>
    <row r="100" spans="1:2" ht="15">
      <c r="A100" s="111">
        <v>115192.69</v>
      </c>
      <c r="B100" s="111">
        <v>33007.31</v>
      </c>
    </row>
    <row r="101" spans="1:2" ht="15">
      <c r="A101" s="111">
        <v>115192.69</v>
      </c>
      <c r="B101" s="111">
        <v>33007.31</v>
      </c>
    </row>
    <row r="102" spans="1:2" ht="15">
      <c r="A102" s="111">
        <v>115192.69</v>
      </c>
      <c r="B102" s="111">
        <v>33007.31</v>
      </c>
    </row>
    <row r="103" spans="1:2" ht="15">
      <c r="A103" s="111">
        <v>115192.69</v>
      </c>
      <c r="B103" s="111">
        <v>33007.31</v>
      </c>
    </row>
    <row r="104" spans="1:2" ht="15">
      <c r="A104" s="111">
        <v>115192.69</v>
      </c>
      <c r="B104" s="111">
        <v>33007.31</v>
      </c>
    </row>
    <row r="105" spans="1:2" ht="15">
      <c r="A105" s="111">
        <v>115192.69</v>
      </c>
      <c r="B105" s="111">
        <v>33007.31</v>
      </c>
    </row>
    <row r="106" spans="1:2" ht="15">
      <c r="A106" s="111">
        <v>115192.69</v>
      </c>
      <c r="B106" s="111">
        <v>33007.31</v>
      </c>
    </row>
    <row r="107" spans="1:2" ht="15">
      <c r="A107" s="111">
        <v>90039.64</v>
      </c>
      <c r="B107" s="111">
        <v>23760.36</v>
      </c>
    </row>
    <row r="108" spans="1:2" ht="15">
      <c r="A108" s="111">
        <v>25153.05</v>
      </c>
      <c r="B108" s="111">
        <v>9246.95</v>
      </c>
    </row>
    <row r="109" spans="1:2" ht="15">
      <c r="A109" s="111">
        <v>104232.46</v>
      </c>
      <c r="B109" s="111">
        <v>19367.54</v>
      </c>
    </row>
    <row r="110" spans="1:2" ht="15">
      <c r="A110" s="111">
        <v>104232.46</v>
      </c>
      <c r="B110" s="111">
        <v>19367.54</v>
      </c>
    </row>
    <row r="111" spans="1:2" ht="15">
      <c r="A111" s="111">
        <v>15570</v>
      </c>
      <c r="B111" s="111">
        <v>1730</v>
      </c>
    </row>
    <row r="112" spans="1:2" ht="15">
      <c r="A112" s="111">
        <v>15570</v>
      </c>
      <c r="B112" s="111">
        <v>1730</v>
      </c>
    </row>
    <row r="113" spans="1:2" ht="15">
      <c r="A113" s="111">
        <v>15570</v>
      </c>
      <c r="B113" s="111">
        <v>1730</v>
      </c>
    </row>
    <row r="114" spans="1:2" ht="15">
      <c r="A114" s="111">
        <v>3000</v>
      </c>
      <c r="B114" s="111">
        <v>1700</v>
      </c>
    </row>
    <row r="115" spans="1:2" ht="15">
      <c r="A115" s="111">
        <v>3000</v>
      </c>
      <c r="B115" s="111">
        <v>1700</v>
      </c>
    </row>
    <row r="116" spans="1:2" ht="15">
      <c r="A116" s="111">
        <v>3000</v>
      </c>
      <c r="B116" s="111">
        <v>1700</v>
      </c>
    </row>
    <row r="117" spans="1:2" ht="15">
      <c r="A117" s="111">
        <v>12570</v>
      </c>
      <c r="B117" s="111">
        <v>30</v>
      </c>
    </row>
    <row r="118" spans="1:2" ht="15">
      <c r="A118" s="111">
        <v>12570</v>
      </c>
      <c r="B118" s="111">
        <v>30</v>
      </c>
    </row>
    <row r="119" spans="1:2" ht="15">
      <c r="A119" s="111">
        <v>81662.46</v>
      </c>
      <c r="B119" s="111">
        <v>17637.54</v>
      </c>
    </row>
    <row r="120" spans="1:2" ht="15">
      <c r="A120" s="111">
        <v>1762.46</v>
      </c>
      <c r="B120" s="111">
        <v>1837.54</v>
      </c>
    </row>
    <row r="121" spans="1:2" ht="15">
      <c r="A121" s="111">
        <v>1762.46</v>
      </c>
      <c r="B121" s="111">
        <v>1837.54</v>
      </c>
    </row>
    <row r="122" spans="1:2" ht="15">
      <c r="A122" s="111">
        <v>1762.46</v>
      </c>
      <c r="B122" s="111">
        <v>1837.54</v>
      </c>
    </row>
    <row r="123" spans="1:2" ht="15">
      <c r="A123" s="111">
        <v>1762.46</v>
      </c>
      <c r="B123" s="111">
        <v>1837.54</v>
      </c>
    </row>
    <row r="124" spans="1:2" ht="15">
      <c r="A124" s="111">
        <v>1762.46</v>
      </c>
      <c r="B124" s="111">
        <v>1837.54</v>
      </c>
    </row>
    <row r="125" spans="1:2" ht="15">
      <c r="A125" s="111">
        <v>79900</v>
      </c>
      <c r="B125" s="111">
        <v>15800</v>
      </c>
    </row>
    <row r="126" spans="1:2" ht="15">
      <c r="A126" s="111">
        <v>79900</v>
      </c>
      <c r="B126" s="111">
        <v>15800</v>
      </c>
    </row>
    <row r="127" spans="1:2" ht="15">
      <c r="A127" s="111">
        <v>79900</v>
      </c>
      <c r="B127" s="111">
        <v>15800</v>
      </c>
    </row>
    <row r="128" spans="1:2" ht="15">
      <c r="A128" s="111">
        <v>79900</v>
      </c>
      <c r="B128" s="111">
        <v>15800</v>
      </c>
    </row>
    <row r="129" spans="1:2" ht="15">
      <c r="A129" s="111">
        <v>79900</v>
      </c>
      <c r="B129" s="111">
        <v>15800</v>
      </c>
    </row>
    <row r="130" spans="1:2" ht="15">
      <c r="A130" s="111">
        <v>7000</v>
      </c>
      <c r="B130" s="111">
        <v>0</v>
      </c>
    </row>
    <row r="131" spans="1:2" ht="15">
      <c r="A131" s="111">
        <v>7000</v>
      </c>
      <c r="B131" s="111">
        <v>0</v>
      </c>
    </row>
    <row r="132" spans="1:2" ht="15">
      <c r="A132" s="111">
        <v>7000</v>
      </c>
      <c r="B132" s="111">
        <v>0</v>
      </c>
    </row>
    <row r="133" spans="1:2" ht="15">
      <c r="A133" s="111">
        <v>7000</v>
      </c>
      <c r="B133" s="111">
        <v>0</v>
      </c>
    </row>
    <row r="134" spans="1:2" ht="15">
      <c r="A134" s="111">
        <v>7000</v>
      </c>
      <c r="B134" s="111">
        <v>0</v>
      </c>
    </row>
    <row r="135" spans="1:2" ht="15">
      <c r="A135" s="111">
        <v>812076.56</v>
      </c>
      <c r="B135" s="111">
        <v>394982.44</v>
      </c>
    </row>
    <row r="136" spans="1:2" ht="15">
      <c r="A136" s="111">
        <v>812076.56</v>
      </c>
      <c r="B136" s="111">
        <v>394982.44</v>
      </c>
    </row>
    <row r="137" spans="1:2" ht="15">
      <c r="A137" s="111">
        <v>812076.56</v>
      </c>
      <c r="B137" s="111">
        <v>274982.44</v>
      </c>
    </row>
    <row r="138" spans="1:2" ht="15">
      <c r="A138" s="111">
        <v>206583</v>
      </c>
      <c r="B138" s="111">
        <v>274917</v>
      </c>
    </row>
    <row r="139" spans="1:2" ht="15">
      <c r="A139" s="111">
        <v>206583</v>
      </c>
      <c r="B139" s="111">
        <v>274917</v>
      </c>
    </row>
    <row r="140" spans="1:2" ht="15">
      <c r="A140" s="111">
        <v>206583</v>
      </c>
      <c r="B140" s="111">
        <v>274917</v>
      </c>
    </row>
    <row r="141" spans="1:2" ht="15">
      <c r="A141" s="111">
        <v>206583</v>
      </c>
      <c r="B141" s="111">
        <v>274917</v>
      </c>
    </row>
    <row r="142" spans="1:2" ht="15">
      <c r="A142" s="111">
        <v>206583</v>
      </c>
      <c r="B142" s="111">
        <v>274917</v>
      </c>
    </row>
    <row r="143" spans="1:2" ht="15">
      <c r="A143" s="111">
        <v>9835</v>
      </c>
      <c r="B143" s="111">
        <v>65</v>
      </c>
    </row>
    <row r="144" spans="1:2" ht="15">
      <c r="A144" s="111">
        <v>9835</v>
      </c>
      <c r="B144" s="111">
        <v>65</v>
      </c>
    </row>
    <row r="145" spans="1:2" ht="15">
      <c r="A145" s="111">
        <v>9835</v>
      </c>
      <c r="B145" s="111">
        <v>65</v>
      </c>
    </row>
    <row r="146" spans="1:2" ht="15">
      <c r="A146" s="111">
        <v>9835</v>
      </c>
      <c r="B146" s="111">
        <v>65</v>
      </c>
    </row>
    <row r="147" spans="1:2" ht="15">
      <c r="A147" s="111">
        <v>9835</v>
      </c>
      <c r="B147" s="111">
        <v>65</v>
      </c>
    </row>
    <row r="148" spans="1:2" ht="15">
      <c r="A148" s="111">
        <v>589058.56</v>
      </c>
      <c r="B148" s="111">
        <v>0.44</v>
      </c>
    </row>
    <row r="149" spans="1:2" ht="15">
      <c r="A149" s="111">
        <v>589058.56</v>
      </c>
      <c r="B149" s="111">
        <v>0.44</v>
      </c>
    </row>
    <row r="150" spans="1:2" ht="15">
      <c r="A150" s="111">
        <v>589058.56</v>
      </c>
      <c r="B150" s="111">
        <v>0.44</v>
      </c>
    </row>
    <row r="151" spans="1:2" ht="15">
      <c r="A151" s="111">
        <v>589058.56</v>
      </c>
      <c r="B151" s="111">
        <v>0.44</v>
      </c>
    </row>
    <row r="152" spans="1:2" ht="15">
      <c r="A152" s="111">
        <v>589058.56</v>
      </c>
      <c r="B152" s="111">
        <v>0.44</v>
      </c>
    </row>
    <row r="153" spans="1:2" ht="15">
      <c r="A153" s="111">
        <v>6600</v>
      </c>
      <c r="B153" s="111">
        <v>0</v>
      </c>
    </row>
    <row r="154" spans="1:2" ht="15">
      <c r="A154" s="111">
        <v>6600</v>
      </c>
      <c r="B154" s="111">
        <v>0</v>
      </c>
    </row>
    <row r="155" spans="1:2" ht="15">
      <c r="A155" s="111">
        <v>6600</v>
      </c>
      <c r="B155" s="111">
        <v>0</v>
      </c>
    </row>
    <row r="156" spans="1:2" ht="15">
      <c r="A156" s="111">
        <v>6600</v>
      </c>
      <c r="B156" s="111">
        <v>0</v>
      </c>
    </row>
    <row r="157" spans="1:2" ht="15">
      <c r="A157" s="111">
        <v>6600</v>
      </c>
      <c r="B157" s="111">
        <v>0</v>
      </c>
    </row>
    <row r="158" spans="1:2" ht="15">
      <c r="A158" s="111">
        <v>0</v>
      </c>
      <c r="B158" s="111">
        <v>120000</v>
      </c>
    </row>
    <row r="159" spans="1:2" ht="15">
      <c r="A159" s="111">
        <v>0</v>
      </c>
      <c r="B159" s="111">
        <v>120000</v>
      </c>
    </row>
    <row r="160" spans="1:2" ht="15">
      <c r="A160" s="111">
        <v>0</v>
      </c>
      <c r="B160" s="111">
        <v>120000</v>
      </c>
    </row>
    <row r="161" spans="1:2" ht="15">
      <c r="A161" s="111">
        <v>0</v>
      </c>
      <c r="B161" s="111">
        <v>120000</v>
      </c>
    </row>
    <row r="162" spans="1:2" ht="15">
      <c r="A162" s="111">
        <v>0</v>
      </c>
      <c r="B162" s="111">
        <v>120000</v>
      </c>
    </row>
    <row r="163" spans="1:2" ht="15">
      <c r="A163" s="111">
        <v>0</v>
      </c>
      <c r="B163" s="111">
        <v>120000</v>
      </c>
    </row>
    <row r="164" spans="1:2" ht="15">
      <c r="A164" s="111">
        <v>2040080.57</v>
      </c>
      <c r="B164" s="111">
        <v>638119.43</v>
      </c>
    </row>
    <row r="165" spans="1:2" ht="15">
      <c r="A165" s="111">
        <v>372537.7</v>
      </c>
      <c r="B165" s="111">
        <v>136562.3</v>
      </c>
    </row>
    <row r="166" spans="1:2" ht="15">
      <c r="A166" s="111">
        <v>372537.7</v>
      </c>
      <c r="B166" s="111">
        <v>136562.3</v>
      </c>
    </row>
    <row r="167" spans="1:2" ht="15">
      <c r="A167" s="111">
        <v>372537.7</v>
      </c>
      <c r="B167" s="111">
        <v>136562.3</v>
      </c>
    </row>
    <row r="168" spans="1:2" ht="15">
      <c r="A168" s="111">
        <v>372537.7</v>
      </c>
      <c r="B168" s="111">
        <v>136562.3</v>
      </c>
    </row>
    <row r="169" spans="1:2" ht="15">
      <c r="A169" s="111">
        <v>372537.7</v>
      </c>
      <c r="B169" s="111">
        <v>136562.3</v>
      </c>
    </row>
    <row r="170" spans="1:2" ht="15">
      <c r="A170" s="111">
        <v>268957.7</v>
      </c>
      <c r="B170" s="111">
        <v>136542.3</v>
      </c>
    </row>
    <row r="171" spans="1:2" ht="15">
      <c r="A171" s="111">
        <v>268957.7</v>
      </c>
      <c r="B171" s="111">
        <v>136542.3</v>
      </c>
    </row>
    <row r="172" spans="1:2" ht="15">
      <c r="A172" s="111">
        <v>268957.7</v>
      </c>
      <c r="B172" s="111">
        <v>136542.3</v>
      </c>
    </row>
    <row r="173" spans="1:2" ht="15">
      <c r="A173" s="111">
        <v>103580</v>
      </c>
      <c r="B173" s="111">
        <v>20</v>
      </c>
    </row>
    <row r="174" spans="1:2" ht="15">
      <c r="A174" s="111">
        <v>103580</v>
      </c>
      <c r="B174" s="111">
        <v>20</v>
      </c>
    </row>
    <row r="175" spans="1:2" ht="15">
      <c r="A175" s="111">
        <v>1667542.87</v>
      </c>
      <c r="B175" s="111">
        <v>501557.13</v>
      </c>
    </row>
    <row r="176" spans="1:2" ht="15">
      <c r="A176" s="111">
        <v>1567642.87</v>
      </c>
      <c r="B176" s="111">
        <v>501557.13</v>
      </c>
    </row>
    <row r="177" spans="1:2" ht="15">
      <c r="A177" s="111">
        <v>1567642.87</v>
      </c>
      <c r="B177" s="111">
        <v>501557.13</v>
      </c>
    </row>
    <row r="178" spans="1:2" ht="15">
      <c r="A178" s="111">
        <v>451857.38</v>
      </c>
      <c r="B178" s="111">
        <v>182742.62</v>
      </c>
    </row>
    <row r="179" spans="1:2" ht="15">
      <c r="A179" s="111">
        <v>451857.38</v>
      </c>
      <c r="B179" s="111">
        <v>182742.62</v>
      </c>
    </row>
    <row r="180" spans="1:2" ht="15">
      <c r="A180" s="111">
        <v>451857.38</v>
      </c>
      <c r="B180" s="111">
        <v>182742.62</v>
      </c>
    </row>
    <row r="181" spans="1:2" ht="15">
      <c r="A181" s="111">
        <v>451857.38</v>
      </c>
      <c r="B181" s="111">
        <v>182742.62</v>
      </c>
    </row>
    <row r="182" spans="1:2" ht="15">
      <c r="A182" s="111">
        <v>451857.38</v>
      </c>
      <c r="B182" s="111">
        <v>182742.62</v>
      </c>
    </row>
    <row r="183" spans="1:2" ht="15">
      <c r="A183" s="111">
        <v>170346.58</v>
      </c>
      <c r="B183" s="111">
        <v>229753.42</v>
      </c>
    </row>
    <row r="184" spans="1:2" ht="15">
      <c r="A184" s="111">
        <v>170346.58</v>
      </c>
      <c r="B184" s="111">
        <v>229753.42</v>
      </c>
    </row>
    <row r="185" spans="1:2" ht="15">
      <c r="A185" s="111">
        <v>39635.9</v>
      </c>
      <c r="B185" s="111">
        <v>217064.1</v>
      </c>
    </row>
    <row r="186" spans="1:2" ht="15">
      <c r="A186" s="111">
        <v>39635.9</v>
      </c>
      <c r="B186" s="111">
        <v>217064.1</v>
      </c>
    </row>
    <row r="187" spans="1:2" ht="15">
      <c r="A187" s="111">
        <v>39635.9</v>
      </c>
      <c r="B187" s="111">
        <v>217064.1</v>
      </c>
    </row>
    <row r="188" spans="1:2" ht="15">
      <c r="A188" s="111">
        <v>130710.68</v>
      </c>
      <c r="B188" s="111">
        <v>12689.32</v>
      </c>
    </row>
    <row r="189" spans="1:2" ht="15">
      <c r="A189" s="111">
        <v>2500</v>
      </c>
      <c r="B189" s="111">
        <v>0</v>
      </c>
    </row>
    <row r="190" spans="1:2" ht="15">
      <c r="A190" s="111">
        <v>128210.68</v>
      </c>
      <c r="B190" s="111">
        <v>12689.32</v>
      </c>
    </row>
    <row r="191" spans="1:2" ht="15">
      <c r="A191" s="111">
        <v>941689.91</v>
      </c>
      <c r="B191" s="111">
        <v>47810.09</v>
      </c>
    </row>
    <row r="192" spans="1:2" ht="15">
      <c r="A192" s="111">
        <v>941689.91</v>
      </c>
      <c r="B192" s="111">
        <v>47810.09</v>
      </c>
    </row>
    <row r="193" spans="1:2" ht="15">
      <c r="A193" s="111">
        <v>839448.16</v>
      </c>
      <c r="B193" s="111">
        <v>40651.84</v>
      </c>
    </row>
    <row r="194" spans="1:2" ht="15">
      <c r="A194" s="111">
        <v>839448.16</v>
      </c>
      <c r="B194" s="111">
        <v>40651.84</v>
      </c>
    </row>
    <row r="195" spans="1:2" ht="15">
      <c r="A195" s="111">
        <v>1000</v>
      </c>
      <c r="B195" s="111">
        <v>3000</v>
      </c>
    </row>
    <row r="196" spans="1:2" ht="15">
      <c r="A196" s="111">
        <v>6000</v>
      </c>
      <c r="B196" s="111">
        <v>0</v>
      </c>
    </row>
    <row r="197" spans="1:2" ht="15">
      <c r="A197" s="111">
        <v>816208.64</v>
      </c>
      <c r="B197" s="111">
        <v>37591.36</v>
      </c>
    </row>
    <row r="198" spans="1:2" ht="15">
      <c r="A198" s="111">
        <v>16239.52</v>
      </c>
      <c r="B198" s="111">
        <v>60.48</v>
      </c>
    </row>
    <row r="199" spans="1:2" ht="15">
      <c r="A199" s="111">
        <v>102241.75</v>
      </c>
      <c r="B199" s="111">
        <v>7158.25</v>
      </c>
    </row>
    <row r="200" spans="1:2" ht="15">
      <c r="A200" s="111">
        <v>9000</v>
      </c>
      <c r="B200" s="111">
        <v>0</v>
      </c>
    </row>
    <row r="201" spans="1:2" ht="15">
      <c r="A201" s="111">
        <v>93241.75</v>
      </c>
      <c r="B201" s="111">
        <v>7158.25</v>
      </c>
    </row>
    <row r="202" spans="1:2" ht="15">
      <c r="A202" s="111">
        <v>0</v>
      </c>
      <c r="B202" s="111">
        <v>40000</v>
      </c>
    </row>
    <row r="203" spans="1:2" ht="15">
      <c r="A203" s="111">
        <v>0</v>
      </c>
      <c r="B203" s="111">
        <v>40000</v>
      </c>
    </row>
    <row r="204" spans="1:2" ht="15">
      <c r="A204" s="111">
        <v>0</v>
      </c>
      <c r="B204" s="111">
        <v>40000</v>
      </c>
    </row>
    <row r="205" spans="1:2" ht="15">
      <c r="A205" s="111">
        <v>0</v>
      </c>
      <c r="B205" s="111">
        <v>40000</v>
      </c>
    </row>
    <row r="206" spans="1:2" ht="15">
      <c r="A206" s="111">
        <v>0</v>
      </c>
      <c r="B206" s="111">
        <v>40000</v>
      </c>
    </row>
    <row r="207" spans="1:2" ht="15">
      <c r="A207" s="111">
        <v>3749</v>
      </c>
      <c r="B207" s="111">
        <v>1251</v>
      </c>
    </row>
    <row r="208" spans="1:2" ht="15">
      <c r="A208" s="111">
        <v>3749</v>
      </c>
      <c r="B208" s="111">
        <v>1251</v>
      </c>
    </row>
    <row r="209" spans="1:2" ht="15">
      <c r="A209" s="111">
        <v>3749</v>
      </c>
      <c r="B209" s="111">
        <v>1251</v>
      </c>
    </row>
    <row r="210" spans="1:2" ht="15">
      <c r="A210" s="111">
        <v>3749</v>
      </c>
      <c r="B210" s="111">
        <v>1251</v>
      </c>
    </row>
    <row r="211" spans="1:2" ht="15">
      <c r="A211" s="111">
        <v>99900</v>
      </c>
      <c r="B211" s="111">
        <v>0</v>
      </c>
    </row>
    <row r="212" spans="1:2" ht="15">
      <c r="A212" s="111">
        <v>99900</v>
      </c>
      <c r="B212" s="111">
        <v>0</v>
      </c>
    </row>
    <row r="213" spans="1:2" ht="15">
      <c r="A213" s="111">
        <v>99900</v>
      </c>
      <c r="B213" s="111">
        <v>0</v>
      </c>
    </row>
    <row r="214" spans="1:2" ht="15">
      <c r="A214" s="111">
        <v>99900</v>
      </c>
      <c r="B214" s="111">
        <v>0</v>
      </c>
    </row>
    <row r="215" spans="1:2" ht="15">
      <c r="A215" s="111">
        <v>99900</v>
      </c>
      <c r="B215" s="111">
        <v>0</v>
      </c>
    </row>
    <row r="216" spans="1:2" ht="15">
      <c r="A216" s="111">
        <v>99900</v>
      </c>
      <c r="B216" s="111">
        <v>0</v>
      </c>
    </row>
    <row r="217" spans="1:2" ht="15">
      <c r="A217" s="111">
        <v>1836376.65</v>
      </c>
      <c r="B217" s="111">
        <v>724823.35</v>
      </c>
    </row>
    <row r="218" spans="1:2" ht="15">
      <c r="A218" s="111">
        <v>1836376.65</v>
      </c>
      <c r="B218" s="111">
        <v>724823.35</v>
      </c>
    </row>
    <row r="219" spans="1:2" ht="15">
      <c r="A219" s="111">
        <v>1836376.65</v>
      </c>
      <c r="B219" s="111">
        <v>724823.35</v>
      </c>
    </row>
    <row r="220" spans="1:2" ht="15">
      <c r="A220" s="111">
        <v>401336.63</v>
      </c>
      <c r="B220" s="111">
        <v>184963.37</v>
      </c>
    </row>
    <row r="221" spans="1:2" ht="15">
      <c r="A221" s="111">
        <v>401336.63</v>
      </c>
      <c r="B221" s="111">
        <v>184963.37</v>
      </c>
    </row>
    <row r="222" spans="1:2" ht="15">
      <c r="A222" s="111">
        <v>401336.63</v>
      </c>
      <c r="B222" s="111">
        <v>184963.37</v>
      </c>
    </row>
    <row r="223" spans="1:2" ht="15">
      <c r="A223" s="111">
        <v>401336.63</v>
      </c>
      <c r="B223" s="111">
        <v>184963.37</v>
      </c>
    </row>
    <row r="224" spans="1:2" ht="15">
      <c r="A224" s="111">
        <v>401336.63</v>
      </c>
      <c r="B224" s="111">
        <v>184963.37</v>
      </c>
    </row>
    <row r="225" spans="1:2" ht="15">
      <c r="A225" s="111">
        <v>401336.63</v>
      </c>
      <c r="B225" s="111">
        <v>184963.37</v>
      </c>
    </row>
    <row r="226" spans="1:2" ht="15">
      <c r="A226" s="111">
        <v>1435040.02</v>
      </c>
      <c r="B226" s="111">
        <v>539859.98</v>
      </c>
    </row>
    <row r="227" spans="1:2" ht="15">
      <c r="A227" s="111">
        <v>1435040.02</v>
      </c>
      <c r="B227" s="111">
        <v>539859.98</v>
      </c>
    </row>
    <row r="228" spans="1:2" ht="15">
      <c r="A228" s="111">
        <v>1435040.02</v>
      </c>
      <c r="B228" s="111">
        <v>539859.98</v>
      </c>
    </row>
    <row r="229" spans="1:2" ht="15">
      <c r="A229" s="111">
        <v>1435040.02</v>
      </c>
      <c r="B229" s="111">
        <v>539859.98</v>
      </c>
    </row>
    <row r="230" spans="1:2" ht="15">
      <c r="A230" s="111">
        <v>1435040.02</v>
      </c>
      <c r="B230" s="111">
        <v>539859.98</v>
      </c>
    </row>
    <row r="231" spans="1:2" ht="15">
      <c r="A231" s="111">
        <v>1435040.02</v>
      </c>
      <c r="B231" s="111">
        <v>539859.98</v>
      </c>
    </row>
    <row r="232" spans="1:2" ht="15">
      <c r="A232" s="111">
        <v>18000</v>
      </c>
      <c r="B232" s="111">
        <v>6000</v>
      </c>
    </row>
    <row r="233" spans="1:2" ht="15">
      <c r="A233" s="111">
        <v>18000</v>
      </c>
      <c r="B233" s="111">
        <v>6000</v>
      </c>
    </row>
    <row r="234" spans="1:2" ht="15">
      <c r="A234" s="111">
        <v>18000</v>
      </c>
      <c r="B234" s="111">
        <v>6000</v>
      </c>
    </row>
    <row r="235" spans="1:2" ht="15">
      <c r="A235" s="111">
        <v>18000</v>
      </c>
      <c r="B235" s="111">
        <v>6000</v>
      </c>
    </row>
    <row r="236" spans="1:2" ht="15">
      <c r="A236" s="111">
        <v>18000</v>
      </c>
      <c r="B236" s="111">
        <v>6000</v>
      </c>
    </row>
    <row r="237" spans="1:2" ht="15">
      <c r="A237" s="111">
        <v>18000</v>
      </c>
      <c r="B237" s="111">
        <v>6000</v>
      </c>
    </row>
    <row r="238" spans="1:2" ht="15">
      <c r="A238" s="111">
        <v>18000</v>
      </c>
      <c r="B238" s="111">
        <v>6000</v>
      </c>
    </row>
    <row r="239" spans="1:2" ht="15">
      <c r="A239" s="111">
        <v>18000</v>
      </c>
      <c r="B239" s="111">
        <v>6000</v>
      </c>
    </row>
    <row r="240" spans="1:2" ht="15">
      <c r="A240" s="111">
        <v>18000</v>
      </c>
      <c r="B240" s="111">
        <v>6000</v>
      </c>
    </row>
    <row r="241" spans="1:2" ht="15">
      <c r="A241" s="111">
        <v>39470</v>
      </c>
      <c r="B241" s="111">
        <v>1530</v>
      </c>
    </row>
    <row r="242" spans="1:2" ht="15">
      <c r="A242" s="111">
        <v>39470</v>
      </c>
      <c r="B242" s="111">
        <v>1530</v>
      </c>
    </row>
    <row r="243" spans="1:2" ht="15">
      <c r="A243" s="111">
        <v>39470</v>
      </c>
      <c r="B243" s="111">
        <v>1530</v>
      </c>
    </row>
    <row r="244" spans="1:2" ht="15">
      <c r="A244" s="111">
        <v>29360</v>
      </c>
      <c r="B244" s="111">
        <v>1440</v>
      </c>
    </row>
    <row r="245" spans="1:2" ht="15">
      <c r="A245" s="111">
        <v>29360</v>
      </c>
      <c r="B245" s="111">
        <v>1440</v>
      </c>
    </row>
    <row r="246" spans="1:2" ht="15">
      <c r="A246" s="111">
        <v>29360</v>
      </c>
      <c r="B246" s="111">
        <v>1440</v>
      </c>
    </row>
    <row r="247" spans="1:2" ht="15">
      <c r="A247" s="111">
        <v>29360</v>
      </c>
      <c r="B247" s="111">
        <v>1440</v>
      </c>
    </row>
    <row r="248" spans="1:2" ht="15">
      <c r="A248" s="111">
        <v>29360</v>
      </c>
      <c r="B248" s="111">
        <v>1440</v>
      </c>
    </row>
    <row r="249" spans="1:2" ht="15">
      <c r="A249" s="111">
        <v>10110</v>
      </c>
      <c r="B249" s="111">
        <v>90</v>
      </c>
    </row>
    <row r="250" spans="1:2" ht="15">
      <c r="A250" s="111">
        <v>10110</v>
      </c>
      <c r="B250" s="111">
        <v>90</v>
      </c>
    </row>
    <row r="251" spans="1:2" ht="15">
      <c r="A251" s="111">
        <v>10110</v>
      </c>
      <c r="B251" s="111">
        <v>90</v>
      </c>
    </row>
    <row r="252" spans="1:2" ht="15">
      <c r="A252" s="111">
        <v>10110</v>
      </c>
      <c r="B252" s="111">
        <v>90</v>
      </c>
    </row>
    <row r="253" spans="1:2" ht="15">
      <c r="A253" s="111">
        <v>10110</v>
      </c>
      <c r="B253" s="111">
        <v>90</v>
      </c>
    </row>
    <row r="254" spans="1:2" ht="15">
      <c r="A254" s="113">
        <v>64651.58</v>
      </c>
      <c r="B254" s="112">
        <v>-1299651.58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2016-07-01T10:13:34Z</dcterms:modified>
  <cp:category/>
  <cp:version/>
  <cp:contentType/>
  <cp:contentStatus/>
</cp:coreProperties>
</file>